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281" windowWidth="11565" windowHeight="972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IU25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<sst xmlns="http://schemas.openxmlformats.org/spreadsheetml/2006/main" count="505" uniqueCount="57">
  <si>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</si>
  <si>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</si>
  <si>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</si>
  <si>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</si>
  <si>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</si>
  <si>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</si>
  <si>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</si>
  <si>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</si>
  <si>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</si>
  <si>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</si>
  <si>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</si>
  <si>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</si>
  <si>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</si>
  <si>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</si>
  <si>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</si>
  <si>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</si>
  <si>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</si>
  <si>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</si>
  <si>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</si>
  <si>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</si>
  <si>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</si>
  <si>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</si>
  <si>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</si>
  <si>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</si>
  <si>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</si>
  <si>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</si>
  <si>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</si>
  <si>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</si>
  <si>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</si>
  <si>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</si>
  <si>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</si>
  <si>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</si>
  <si>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</si>
  <si>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</si>
  <si>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</si>
  <si>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</si>
  <si>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</si>
  <si>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</si>
  <si>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</si>
  <si>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</si>
  <si>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</si>
  <si>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</si>
  <si>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</si>
  <si>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</si>
  <si>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</si>
  <si>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</si>
  <si>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</si>
  <si>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</si>
  <si>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PLEASE NOTE THE FOLLOWING VOLATILITY SKEW CHANGES WITH EFFECT TUESDAY</t>
  </si>
  <si>
    <t>FNDI</t>
  </si>
  <si>
    <t>Minimum</t>
  </si>
  <si>
    <t>Maximum</t>
  </si>
  <si>
    <t xml:space="preserve"> Traded Average Moneyness</t>
  </si>
  <si>
    <t>23-Mar-2010</t>
  </si>
  <si>
    <t>13-Apr-2010</t>
  </si>
  <si>
    <t>13 APR 2010 FOR SETTLEMENT ON WEDNESDAY, 14 APR 2010</t>
  </si>
  <si>
    <t>SAFEX MTM 12-APR-10</t>
  </si>
</sst>
</file>

<file path=xl/styles.xml><?xml version="1.0" encoding="utf-8"?>
<styleSheet xmlns="http://schemas.openxmlformats.org/spreadsheetml/2006/main">
  <numFmts count="5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</numFmts>
  <fonts count="3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20" borderId="27" xfId="0" applyFont="1" applyFill="1" applyBorder="1" applyAlignment="1">
      <alignment/>
    </xf>
    <xf numFmtId="0" fontId="6" fillId="20" borderId="28" xfId="0" applyFont="1" applyFill="1" applyBorder="1" applyAlignment="1">
      <alignment/>
    </xf>
    <xf numFmtId="0" fontId="6" fillId="20" borderId="29" xfId="0" applyFont="1" applyFill="1" applyBorder="1" applyAlignment="1">
      <alignment/>
    </xf>
    <xf numFmtId="0" fontId="6" fillId="20" borderId="30" xfId="0" applyFont="1" applyFill="1" applyBorder="1" applyAlignment="1">
      <alignment/>
    </xf>
    <xf numFmtId="0" fontId="6" fillId="20" borderId="31" xfId="0" applyFont="1" applyFill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2" xfId="0" applyNumberFormat="1" applyFont="1" applyFill="1" applyBorder="1" applyAlignment="1" applyProtection="1">
      <alignment horizontal="center"/>
      <protection locked="0"/>
    </xf>
    <xf numFmtId="0" fontId="12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15" fontId="6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13" fillId="0" borderId="39" xfId="0" applyFont="1" applyFill="1" applyBorder="1" applyAlignment="1" applyProtection="1">
      <alignment horizontal="center"/>
      <protection locked="0"/>
    </xf>
    <xf numFmtId="2" fontId="13" fillId="0" borderId="21" xfId="0" applyNumberFormat="1" applyFont="1" applyFill="1" applyBorder="1" applyAlignment="1" applyProtection="1">
      <alignment horizontal="center"/>
      <protection locked="0"/>
    </xf>
    <xf numFmtId="191" fontId="11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3" fillId="22" borderId="39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193" fontId="0" fillId="0" borderId="39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3" fillId="0" borderId="40" xfId="0" applyNumberFormat="1" applyFont="1" applyFill="1" applyBorder="1" applyAlignment="1" applyProtection="1">
      <alignment horizontal="center"/>
      <protection locked="0"/>
    </xf>
    <xf numFmtId="178" fontId="13" fillId="0" borderId="41" xfId="0" applyNumberFormat="1" applyFont="1" applyFill="1" applyBorder="1" applyAlignment="1" applyProtection="1">
      <alignment horizontal="right"/>
      <protection locked="0"/>
    </xf>
    <xf numFmtId="49" fontId="6" fillId="0" borderId="4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3" fillId="0" borderId="0" xfId="0" applyFont="1" applyFill="1" applyBorder="1" applyAlignment="1" applyProtection="1">
      <alignment horizontal="center"/>
      <protection locked="0"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2" fontId="7" fillId="0" borderId="45" xfId="0" applyNumberFormat="1" applyFont="1" applyBorder="1" applyAlignment="1">
      <alignment/>
    </xf>
    <xf numFmtId="0" fontId="13" fillId="0" borderId="46" xfId="0" applyFont="1" applyFill="1" applyBorder="1" applyAlignment="1" applyProtection="1">
      <alignment horizontal="center"/>
      <protection locked="0"/>
    </xf>
    <xf numFmtId="2" fontId="13" fillId="22" borderId="46" xfId="0" applyNumberFormat="1" applyFont="1" applyFill="1" applyBorder="1" applyAlignment="1" applyProtection="1">
      <alignment horizontal="center"/>
      <protection locked="0"/>
    </xf>
    <xf numFmtId="2" fontId="13" fillId="0" borderId="23" xfId="0" applyNumberFormat="1" applyFont="1" applyFill="1" applyBorder="1" applyAlignment="1" applyProtection="1">
      <alignment horizontal="center"/>
      <protection locked="0"/>
    </xf>
    <xf numFmtId="9" fontId="0" fillId="0" borderId="35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8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22" borderId="49" xfId="59" applyNumberFormat="1" applyFont="1" applyFill="1" applyBorder="1" applyAlignment="1">
      <alignment horizontal="center"/>
    </xf>
    <xf numFmtId="10" fontId="6" fillId="0" borderId="50" xfId="59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10" fontId="6" fillId="0" borderId="41" xfId="59" applyNumberFormat="1" applyFont="1" applyBorder="1" applyAlignment="1">
      <alignment/>
    </xf>
    <xf numFmtId="10" fontId="6" fillId="0" borderId="52" xfId="59" applyNumberFormat="1" applyFont="1" applyBorder="1" applyAlignment="1">
      <alignment/>
    </xf>
    <xf numFmtId="178" fontId="13" fillId="0" borderId="52" xfId="0" applyNumberFormat="1" applyFont="1" applyFill="1" applyBorder="1" applyAlignment="1" applyProtection="1">
      <alignment horizontal="right"/>
      <protection locked="0"/>
    </xf>
    <xf numFmtId="178" fontId="13" fillId="0" borderId="53" xfId="0" applyNumberFormat="1" applyFont="1" applyFill="1" applyBorder="1" applyAlignment="1" applyProtection="1">
      <alignment horizontal="center"/>
      <protection locked="0"/>
    </xf>
    <xf numFmtId="2" fontId="6" fillId="0" borderId="54" xfId="0" applyNumberFormat="1" applyFont="1" applyBorder="1" applyAlignment="1">
      <alignment/>
    </xf>
    <xf numFmtId="10" fontId="0" fillId="22" borderId="55" xfId="59" applyNumberFormat="1" applyFont="1" applyFill="1" applyBorder="1" applyAlignment="1">
      <alignment horizontal="center"/>
    </xf>
    <xf numFmtId="10" fontId="0" fillId="22" borderId="56" xfId="59" applyNumberFormat="1" applyFont="1" applyFill="1" applyBorder="1" applyAlignment="1">
      <alignment horizontal="center"/>
    </xf>
    <xf numFmtId="0" fontId="6" fillId="20" borderId="51" xfId="0" applyFont="1" applyFill="1" applyBorder="1" applyAlignment="1">
      <alignment/>
    </xf>
    <xf numFmtId="49" fontId="6" fillId="0" borderId="33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10" fontId="0" fillId="22" borderId="57" xfId="59" applyNumberFormat="1" applyFont="1" applyFill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0" borderId="48" xfId="0" applyNumberFormat="1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locked="0"/>
    </xf>
    <xf numFmtId="0" fontId="13" fillId="0" borderId="47" xfId="0" applyFont="1" applyFill="1" applyBorder="1" applyAlignment="1" applyProtection="1">
      <alignment/>
      <protection locked="0"/>
    </xf>
    <xf numFmtId="2" fontId="14" fillId="22" borderId="47" xfId="0" applyNumberFormat="1" applyFont="1" applyFill="1" applyBorder="1" applyAlignment="1" applyProtection="1">
      <alignment horizontal="center"/>
      <protection locked="0"/>
    </xf>
    <xf numFmtId="0" fontId="13" fillId="0" borderId="42" xfId="0" applyFont="1" applyFill="1" applyBorder="1" applyAlignment="1" applyProtection="1">
      <alignment/>
      <protection locked="0"/>
    </xf>
    <xf numFmtId="0" fontId="13" fillId="0" borderId="48" xfId="0" applyFont="1" applyFill="1" applyBorder="1" applyAlignment="1" applyProtection="1">
      <alignment horizontal="center"/>
      <protection locked="0"/>
    </xf>
    <xf numFmtId="2" fontId="13" fillId="22" borderId="48" xfId="0" applyNumberFormat="1" applyFont="1" applyFill="1" applyBorder="1" applyAlignment="1" applyProtection="1">
      <alignment horizontal="center"/>
      <protection locked="0"/>
    </xf>
    <xf numFmtId="2" fontId="13" fillId="0" borderId="28" xfId="0" applyNumberFormat="1" applyFont="1" applyFill="1" applyBorder="1" applyAlignment="1" applyProtection="1">
      <alignment horizontal="center"/>
      <protection locked="0"/>
    </xf>
    <xf numFmtId="0" fontId="12" fillId="0" borderId="58" xfId="0" applyFont="1" applyFill="1" applyBorder="1" applyAlignment="1" applyProtection="1">
      <alignment horizontal="center"/>
      <protection locked="0"/>
    </xf>
    <xf numFmtId="2" fontId="12" fillId="0" borderId="58" xfId="0" applyNumberFormat="1" applyFont="1" applyFill="1" applyBorder="1" applyAlignment="1" applyProtection="1">
      <alignment horizontal="center"/>
      <protection locked="0"/>
    </xf>
    <xf numFmtId="0" fontId="12" fillId="0" borderId="59" xfId="0" applyFont="1" applyFill="1" applyBorder="1" applyAlignment="1" applyProtection="1">
      <alignment horizontal="center"/>
      <protection locked="0"/>
    </xf>
    <xf numFmtId="178" fontId="13" fillId="0" borderId="50" xfId="0" applyNumberFormat="1" applyFont="1" applyFill="1" applyBorder="1" applyAlignment="1" applyProtection="1">
      <alignment horizontal="right"/>
      <protection locked="0"/>
    </xf>
    <xf numFmtId="178" fontId="13" fillId="0" borderId="60" xfId="0" applyNumberFormat="1" applyFont="1" applyFill="1" applyBorder="1" applyAlignment="1" applyProtection="1">
      <alignment horizontal="center"/>
      <protection locked="0"/>
    </xf>
    <xf numFmtId="0" fontId="13" fillId="0" borderId="40" xfId="0" applyFont="1" applyFill="1" applyBorder="1" applyAlignment="1" applyProtection="1">
      <alignment horizontal="center"/>
      <protection locked="0"/>
    </xf>
    <xf numFmtId="0" fontId="13" fillId="0" borderId="53" xfId="0" applyFont="1" applyFill="1" applyBorder="1" applyAlignment="1" applyProtection="1">
      <alignment horizontal="center"/>
      <protection locked="0"/>
    </xf>
    <xf numFmtId="0" fontId="13" fillId="0" borderId="61" xfId="0" applyFont="1" applyFill="1" applyBorder="1" applyAlignment="1" applyProtection="1">
      <alignment horizontal="center"/>
      <protection locked="0"/>
    </xf>
    <xf numFmtId="0" fontId="13" fillId="0" borderId="62" xfId="0" applyFont="1" applyFill="1" applyBorder="1" applyAlignment="1" applyProtection="1">
      <alignment horizontal="center"/>
      <protection locked="0"/>
    </xf>
    <xf numFmtId="2" fontId="13" fillId="22" borderId="62" xfId="0" applyNumberFormat="1" applyFont="1" applyFill="1" applyBorder="1" applyAlignment="1" applyProtection="1">
      <alignment horizontal="center"/>
      <protection locked="0"/>
    </xf>
    <xf numFmtId="2" fontId="13" fillId="0" borderId="19" xfId="0" applyNumberFormat="1" applyFont="1" applyFill="1" applyBorder="1" applyAlignment="1" applyProtection="1">
      <alignment horizontal="center"/>
      <protection locked="0"/>
    </xf>
    <xf numFmtId="178" fontId="13" fillId="0" borderId="27" xfId="0" applyNumberFormat="1" applyFont="1" applyFill="1" applyBorder="1" applyAlignment="1" applyProtection="1">
      <alignment horizontal="center"/>
      <protection locked="0"/>
    </xf>
    <xf numFmtId="178" fontId="13" fillId="0" borderId="28" xfId="0" applyNumberFormat="1" applyFont="1" applyFill="1" applyBorder="1" applyAlignment="1" applyProtection="1">
      <alignment horizontal="center"/>
      <protection locked="0"/>
    </xf>
    <xf numFmtId="178" fontId="13" fillId="0" borderId="20" xfId="0" applyNumberFormat="1" applyFont="1" applyFill="1" applyBorder="1" applyAlignment="1" applyProtection="1">
      <alignment horizontal="center"/>
      <protection locked="0"/>
    </xf>
    <xf numFmtId="178" fontId="13" fillId="0" borderId="21" xfId="0" applyNumberFormat="1" applyFont="1" applyFill="1" applyBorder="1" applyAlignment="1" applyProtection="1">
      <alignment horizontal="center"/>
      <protection locked="0"/>
    </xf>
    <xf numFmtId="178" fontId="13" fillId="0" borderId="22" xfId="0" applyNumberFormat="1" applyFont="1" applyFill="1" applyBorder="1" applyAlignment="1" applyProtection="1">
      <alignment horizontal="center"/>
      <protection locked="0"/>
    </xf>
    <xf numFmtId="178" fontId="13" fillId="0" borderId="23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178" fontId="13" fillId="0" borderId="35" xfId="0" applyNumberFormat="1" applyFont="1" applyFill="1" applyBorder="1" applyAlignment="1" applyProtection="1">
      <alignment horizontal="center"/>
      <protection locked="0"/>
    </xf>
    <xf numFmtId="178" fontId="13" fillId="0" borderId="47" xfId="0" applyNumberFormat="1" applyFont="1" applyFill="1" applyBorder="1" applyAlignment="1" applyProtection="1">
      <alignment horizontal="center"/>
      <protection locked="0"/>
    </xf>
    <xf numFmtId="178" fontId="13" fillId="0" borderId="63" xfId="0" applyNumberFormat="1" applyFont="1" applyFill="1" applyBorder="1" applyAlignment="1" applyProtection="1">
      <alignment horizontal="center"/>
      <protection locked="0"/>
    </xf>
    <xf numFmtId="178" fontId="13" fillId="0" borderId="58" xfId="0" applyNumberFormat="1" applyFont="1" applyFill="1" applyBorder="1" applyAlignment="1" applyProtection="1">
      <alignment horizontal="center"/>
      <protection locked="0"/>
    </xf>
    <xf numFmtId="178" fontId="13" fillId="0" borderId="16" xfId="0" applyNumberFormat="1" applyFont="1" applyFill="1" applyBorder="1" applyAlignment="1" applyProtection="1">
      <alignment horizontal="center"/>
      <protection locked="0"/>
    </xf>
    <xf numFmtId="178" fontId="13" fillId="0" borderId="32" xfId="0" applyNumberFormat="1" applyFont="1" applyFill="1" applyBorder="1" applyAlignment="1" applyProtection="1">
      <alignment horizontal="center"/>
      <protection locked="0"/>
    </xf>
    <xf numFmtId="0" fontId="7" fillId="0" borderId="39" xfId="0" applyFont="1" applyBorder="1" applyAlignment="1">
      <alignment/>
    </xf>
    <xf numFmtId="49" fontId="6" fillId="0" borderId="39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20" borderId="39" xfId="0" applyFont="1" applyFill="1" applyBorder="1" applyAlignment="1">
      <alignment horizontal="center"/>
    </xf>
    <xf numFmtId="0" fontId="0" fillId="0" borderId="39" xfId="0" applyBorder="1" applyAlignment="1">
      <alignment/>
    </xf>
    <xf numFmtId="196" fontId="0" fillId="22" borderId="39" xfId="59" applyNumberFormat="1" applyFont="1" applyFill="1" applyBorder="1" applyAlignment="1">
      <alignment/>
    </xf>
    <xf numFmtId="0" fontId="6" fillId="22" borderId="39" xfId="0" applyFont="1" applyFill="1" applyBorder="1" applyAlignment="1">
      <alignment/>
    </xf>
    <xf numFmtId="0" fontId="6" fillId="20" borderId="48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20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22" borderId="20" xfId="59" applyNumberFormat="1" applyFont="1" applyFill="1" applyBorder="1" applyAlignment="1">
      <alignment/>
    </xf>
    <xf numFmtId="197" fontId="0" fillId="22" borderId="21" xfId="0" applyNumberFormat="1" applyFill="1" applyBorder="1" applyAlignment="1">
      <alignment/>
    </xf>
    <xf numFmtId="191" fontId="0" fillId="22" borderId="22" xfId="59" applyNumberFormat="1" applyFont="1" applyFill="1" applyBorder="1" applyAlignment="1">
      <alignment/>
    </xf>
    <xf numFmtId="196" fontId="0" fillId="22" borderId="46" xfId="59" applyNumberFormat="1" applyFont="1" applyFill="1" applyBorder="1" applyAlignment="1">
      <alignment/>
    </xf>
    <xf numFmtId="0" fontId="7" fillId="0" borderId="46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5325"/>
          <c:w val="0.91175"/>
          <c:h val="0.741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65767793"/>
        <c:axId val="55039226"/>
      </c:lineChart>
      <c:catAx>
        <c:axId val="65767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039226"/>
        <c:crosses val="autoZero"/>
        <c:auto val="1"/>
        <c:lblOffset val="100"/>
        <c:tickLblSkip val="1"/>
        <c:noMultiLvlLbl val="0"/>
      </c:catAx>
      <c:valAx>
        <c:axId val="55039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677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 Sticky 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5375"/>
          <c:w val="0.912"/>
          <c:h val="0.740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Sheet1!$IU$28:$IU$36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Sheet1!$IU$45:$IU$53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15-Dec-2010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Sheet1!$IU$62:$IU$70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Sheet1!$IU$79:$IU$87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Sheet1!$IU$96:$IU$104</c:f>
              <c:numCache/>
            </c:numRef>
          </c:val>
          <c:smooth val="0"/>
        </c:ser>
        <c:ser>
          <c:idx val="5"/>
          <c:order val="5"/>
          <c:tx>
            <c:strRef>
              <c:f>Sheet1!$B$112</c:f>
              <c:strCache>
                <c:ptCount val="1"/>
                <c:pt idx="0">
                  <c:v>15-Dec-2011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Sheet1!$IU$113:$IU$121</c:f>
              <c:numCache/>
            </c:numRef>
          </c:val>
          <c:smooth val="0"/>
        </c:ser>
        <c:ser>
          <c:idx val="6"/>
          <c:order val="6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Sheet1!$IU$130:$IU$138</c:f>
              <c:numCache/>
            </c:numRef>
          </c:val>
          <c:smooth val="0"/>
        </c:ser>
        <c:ser>
          <c:idx val="7"/>
          <c:order val="7"/>
          <c:tx>
            <c:strRef>
              <c:f>Sheet1!$B$146</c:f>
              <c:strCache>
                <c:ptCount val="1"/>
                <c:pt idx="0">
                  <c:v>20-Dec-2012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Sheet1!$IU$147:$IU$155</c:f>
              <c:numCache/>
            </c:numRef>
          </c:val>
          <c:smooth val="0"/>
        </c:ser>
        <c:marker val="1"/>
        <c:axId val="25590987"/>
        <c:axId val="28992292"/>
      </c:lineChart>
      <c:catAx>
        <c:axId val="25590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992292"/>
        <c:crosses val="autoZero"/>
        <c:auto val="1"/>
        <c:lblOffset val="100"/>
        <c:tickLblSkip val="1"/>
        <c:noMultiLvlLbl val="0"/>
      </c:catAx>
      <c:valAx>
        <c:axId val="28992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909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625"/>
          <c:y val="0.18875"/>
          <c:w val="0.20825"/>
          <c:h val="0.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Dtop Relative 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5275"/>
          <c:w val="0.912"/>
          <c:h val="0.742"/>
        </c:manualLayout>
      </c:layout>
      <c:lineChart>
        <c:grouping val="standard"/>
        <c:varyColors val="0"/>
        <c:ser>
          <c:idx val="1"/>
          <c:order val="0"/>
          <c:tx>
            <c:strRef>
              <c:f>Sheet1!$B$181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/>
            </c:numRef>
          </c:cat>
          <c:val>
            <c:numRef>
              <c:f>Sheet1!$G$182:$G$190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/>
            </c:numRef>
          </c:cat>
          <c:val>
            <c:numRef>
              <c:f>Sheet1!$G$199:$G$207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15-Dec-2010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/>
            </c:numRef>
          </c:cat>
          <c:val>
            <c:numRef>
              <c:f>Sheet1!$G$216:$G$224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/>
            </c:numRef>
          </c:cat>
          <c:val>
            <c:numRef>
              <c:f>Sheet1!$G$233:$G$241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/>
            </c:num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604037"/>
        <c:axId val="66674286"/>
      </c:lineChart>
      <c:catAx>
        <c:axId val="59604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674286"/>
        <c:crosses val="autoZero"/>
        <c:auto val="1"/>
        <c:lblOffset val="100"/>
        <c:tickLblSkip val="1"/>
        <c:noMultiLvlLbl val="0"/>
      </c:catAx>
      <c:valAx>
        <c:axId val="66674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040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625"/>
          <c:y val="0.1877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Dtop Relative Sticky 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5325"/>
          <c:w val="0.91225"/>
          <c:h val="0.741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Sheet1!$B$181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/>
            </c:numRef>
          </c:cat>
          <c:val>
            <c:numRef>
              <c:f>Sheet1!$IU$181:$IU$189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/>
            </c:numRef>
          </c:cat>
          <c:val>
            <c:numRef>
              <c:f>Sheet1!$IU$198:$IU$206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15-Dec-2010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/>
            </c:numRef>
          </c:cat>
          <c:val>
            <c:numRef>
              <c:f>Sheet1!$IU$215:$IU$223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/>
            </c:numRef>
          </c:cat>
          <c:val>
            <c:numRef>
              <c:f>Sheet1!$IU$232:$IU$240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/>
            </c:num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197663"/>
        <c:axId val="31908056"/>
      </c:lineChart>
      <c:catAx>
        <c:axId val="63197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908056"/>
        <c:crosses val="autoZero"/>
        <c:auto val="1"/>
        <c:lblOffset val="100"/>
        <c:tickLblSkip val="1"/>
        <c:noMultiLvlLbl val="0"/>
      </c:catAx>
      <c:valAx>
        <c:axId val="31908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976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5"/>
          <c:y val="0.18825"/>
          <c:w val="0.208"/>
          <c:h val="0.3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5275"/>
          <c:w val="0.912"/>
          <c:h val="0.742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Sheet1!$G$45:$G$53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15-Dec-2010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Sheet1!$G$62:$G$70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Sheet1!$G$79:$G$87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Sheet1!$G$96:$G$104</c:f>
              <c:numCache/>
            </c:numRef>
          </c:val>
          <c:smooth val="0"/>
        </c:ser>
        <c:ser>
          <c:idx val="5"/>
          <c:order val="5"/>
          <c:tx>
            <c:strRef>
              <c:f>Sheet1!$B$112</c:f>
              <c:strCache>
                <c:ptCount val="1"/>
                <c:pt idx="0">
                  <c:v>15-Dec-2011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Sheet1!$G$113:$G$121</c:f>
              <c:numCache/>
            </c:numRef>
          </c:val>
          <c:smooth val="0"/>
        </c:ser>
        <c:ser>
          <c:idx val="6"/>
          <c:order val="6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Sheet1!$G$130:$G$138</c:f>
              <c:numCache/>
            </c:numRef>
          </c:val>
          <c:smooth val="0"/>
        </c:ser>
        <c:ser>
          <c:idx val="7"/>
          <c:order val="7"/>
          <c:tx>
            <c:strRef>
              <c:f>Sheet1!$B$146</c:f>
              <c:strCache>
                <c:ptCount val="1"/>
                <c:pt idx="0">
                  <c:v>20-Dec-2012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Sheet1!$G$147:$G$155</c:f>
              <c:numCache/>
            </c:numRef>
          </c:val>
          <c:smooth val="0"/>
        </c:ser>
        <c:marker val="1"/>
        <c:axId val="18737049"/>
        <c:axId val="34415714"/>
      </c:lineChart>
      <c:catAx>
        <c:axId val="18737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415714"/>
        <c:crosses val="autoZero"/>
        <c:auto val="1"/>
        <c:lblOffset val="100"/>
        <c:tickLblSkip val="1"/>
        <c:noMultiLvlLbl val="0"/>
      </c:catAx>
      <c:valAx>
        <c:axId val="34415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370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625"/>
          <c:y val="0.1877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FNDI Relative Sticky 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5325"/>
          <c:w val="0.91225"/>
          <c:h val="0.74125"/>
        </c:manualLayout>
      </c:layout>
      <c:lineChart>
        <c:grouping val="standard"/>
        <c:varyColors val="0"/>
        <c:ser>
          <c:idx val="4"/>
          <c:order val="0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Sheet1!$IU$267:$IU$275</c:f>
              <c:numCache/>
            </c:numRef>
          </c:val>
          <c:smooth val="0"/>
        </c:ser>
        <c:ser>
          <c:idx val="6"/>
          <c:order val="1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Sheet1!$IU$255:$IU$263</c:f>
              <c:numCache/>
            </c:numRef>
          </c:val>
          <c:smooth val="0"/>
        </c:ser>
        <c:ser>
          <c:idx val="0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Sheet1!$IU$28:$IU$36</c:f>
              <c:numCache/>
            </c:numRef>
          </c:val>
          <c:smooth val="0"/>
        </c:ser>
        <c:marker val="1"/>
        <c:axId val="41305971"/>
        <c:axId val="36209420"/>
      </c:lineChart>
      <c:catAx>
        <c:axId val="41305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209420"/>
        <c:crosses val="autoZero"/>
        <c:auto val="1"/>
        <c:lblOffset val="100"/>
        <c:tickLblSkip val="1"/>
        <c:noMultiLvlLbl val="0"/>
      </c:catAx>
      <c:valAx>
        <c:axId val="36209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059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5"/>
          <c:y val="0.18825"/>
          <c:w val="0.208"/>
          <c:h val="0.3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FNDI Relative Sticky 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5275"/>
          <c:w val="0.91225"/>
          <c:h val="0.742"/>
        </c:manualLayout>
      </c:layout>
      <c:lineChart>
        <c:grouping val="standard"/>
        <c:varyColors val="0"/>
        <c:ser>
          <c:idx val="4"/>
          <c:order val="0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Sheet1!$IU$267:$IU$275</c:f>
              <c:numCache/>
            </c:numRef>
          </c:val>
          <c:smooth val="0"/>
        </c:ser>
        <c:ser>
          <c:idx val="6"/>
          <c:order val="1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Sheet1!$IU$255:$IU$263</c:f>
              <c:numCache/>
            </c:numRef>
          </c:val>
          <c:smooth val="0"/>
        </c:ser>
        <c:ser>
          <c:idx val="0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Sheet1!$IU$28:$IU$36</c:f>
              <c:numCache/>
            </c:numRef>
          </c:val>
          <c:smooth val="0"/>
        </c:ser>
        <c:marker val="1"/>
        <c:axId val="57449325"/>
        <c:axId val="47281878"/>
      </c:lineChart>
      <c:catAx>
        <c:axId val="57449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281878"/>
        <c:crosses val="autoZero"/>
        <c:auto val="1"/>
        <c:lblOffset val="100"/>
        <c:tickLblSkip val="1"/>
        <c:noMultiLvlLbl val="0"/>
      </c:catAx>
      <c:valAx>
        <c:axId val="47281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493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525"/>
          <c:y val="0.18775"/>
          <c:w val="0.207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Relationship Id="rId8" Type="http://schemas.openxmlformats.org/officeDocument/2006/relationships/chart" Target="/xl/charts/chart6.xml" /><Relationship Id="rId9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2295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3" name="Chart 26"/>
        <xdr:cNvGraphicFramePr/>
      </xdr:nvGraphicFramePr>
      <xdr:xfrm>
        <a:off x="7115175" y="142875"/>
        <a:ext cx="561022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211</xdr:col>
      <xdr:colOff>219075</xdr:colOff>
      <xdr:row>23</xdr:row>
      <xdr:rowOff>142875</xdr:rowOff>
    </xdr:from>
    <xdr:to>
      <xdr:col>221</xdr:col>
      <xdr:colOff>504825</xdr:colOff>
      <xdr:row>45</xdr:row>
      <xdr:rowOff>66675</xdr:rowOff>
    </xdr:to>
    <xdr:graphicFrame>
      <xdr:nvGraphicFramePr>
        <xdr:cNvPr id="4" name="Chart 95"/>
        <xdr:cNvGraphicFramePr/>
      </xdr:nvGraphicFramePr>
      <xdr:xfrm>
        <a:off x="119786400" y="3867150"/>
        <a:ext cx="5619750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222</xdr:col>
      <xdr:colOff>276225</xdr:colOff>
      <xdr:row>1</xdr:row>
      <xdr:rowOff>38100</xdr:rowOff>
    </xdr:from>
    <xdr:to>
      <xdr:col>233</xdr:col>
      <xdr:colOff>28575</xdr:colOff>
      <xdr:row>23</xdr:row>
      <xdr:rowOff>114300</xdr:rowOff>
    </xdr:to>
    <xdr:graphicFrame>
      <xdr:nvGraphicFramePr>
        <xdr:cNvPr id="5" name="Chart 96"/>
        <xdr:cNvGraphicFramePr/>
      </xdr:nvGraphicFramePr>
      <xdr:xfrm>
        <a:off x="125710950" y="200025"/>
        <a:ext cx="5619750" cy="3638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222</xdr:col>
      <xdr:colOff>266700</xdr:colOff>
      <xdr:row>24</xdr:row>
      <xdr:rowOff>0</xdr:rowOff>
    </xdr:from>
    <xdr:to>
      <xdr:col>233</xdr:col>
      <xdr:colOff>28575</xdr:colOff>
      <xdr:row>45</xdr:row>
      <xdr:rowOff>104775</xdr:rowOff>
    </xdr:to>
    <xdr:graphicFrame>
      <xdr:nvGraphicFramePr>
        <xdr:cNvPr id="6" name="Chart 99"/>
        <xdr:cNvGraphicFramePr/>
      </xdr:nvGraphicFramePr>
      <xdr:xfrm>
        <a:off x="125701425" y="3895725"/>
        <a:ext cx="5629275" cy="3629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211</xdr:col>
      <xdr:colOff>190500</xdr:colOff>
      <xdr:row>1</xdr:row>
      <xdr:rowOff>9525</xdr:rowOff>
    </xdr:from>
    <xdr:to>
      <xdr:col>221</xdr:col>
      <xdr:colOff>476250</xdr:colOff>
      <xdr:row>23</xdr:row>
      <xdr:rowOff>85725</xdr:rowOff>
    </xdr:to>
    <xdr:graphicFrame>
      <xdr:nvGraphicFramePr>
        <xdr:cNvPr id="7" name="Chart 100"/>
        <xdr:cNvGraphicFramePr/>
      </xdr:nvGraphicFramePr>
      <xdr:xfrm>
        <a:off x="119757825" y="171450"/>
        <a:ext cx="5619750" cy="3638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211</xdr:col>
      <xdr:colOff>228600</xdr:colOff>
      <xdr:row>45</xdr:row>
      <xdr:rowOff>123825</xdr:rowOff>
    </xdr:from>
    <xdr:to>
      <xdr:col>221</xdr:col>
      <xdr:colOff>523875</xdr:colOff>
      <xdr:row>67</xdr:row>
      <xdr:rowOff>19050</xdr:rowOff>
    </xdr:to>
    <xdr:graphicFrame>
      <xdr:nvGraphicFramePr>
        <xdr:cNvPr id="8" name="Chart 102"/>
        <xdr:cNvGraphicFramePr/>
      </xdr:nvGraphicFramePr>
      <xdr:xfrm>
        <a:off x="119795925" y="7543800"/>
        <a:ext cx="5629275" cy="3629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222</xdr:col>
      <xdr:colOff>238125</xdr:colOff>
      <xdr:row>45</xdr:row>
      <xdr:rowOff>161925</xdr:rowOff>
    </xdr:from>
    <xdr:to>
      <xdr:col>233</xdr:col>
      <xdr:colOff>9525</xdr:colOff>
      <xdr:row>67</xdr:row>
      <xdr:rowOff>66675</xdr:rowOff>
    </xdr:to>
    <xdr:graphicFrame>
      <xdr:nvGraphicFramePr>
        <xdr:cNvPr id="9" name="Chart 104"/>
        <xdr:cNvGraphicFramePr/>
      </xdr:nvGraphicFramePr>
      <xdr:xfrm>
        <a:off x="125672850" y="7581900"/>
        <a:ext cx="5638800" cy="3638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6:IV297"/>
  <sheetViews>
    <sheetView showGridLines="0" tabSelected="1" zoomScalePageLayoutView="0" workbookViewId="0" topLeftCell="A1">
      <selection activeCell="D18" sqref="D18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3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13.66015625" style="6" bestFit="1" customWidth="1"/>
    <col min="28" max="28" width="21" style="6" customWidth="1"/>
    <col min="29" max="29" width="13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253" width="9.33203125" style="6" customWidth="1"/>
    <col min="254" max="254" width="28.16015625" style="6" bestFit="1" customWidth="1"/>
    <col min="255" max="16384" width="9.33203125" style="6" customWidth="1"/>
  </cols>
  <sheetData>
    <row r="1" ht="12.75"/>
    <row r="2" ht="12.75"/>
    <row r="3" ht="12.75"/>
    <row r="4" ht="12.75"/>
    <row r="5" ht="12.75"/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23</v>
      </c>
      <c r="G18" s="3" t="s">
        <v>22</v>
      </c>
    </row>
    <row r="19" ht="12.75"/>
    <row r="20" ht="12.75">
      <c r="A20" s="9" t="s">
        <v>54</v>
      </c>
    </row>
    <row r="21" ht="12.75">
      <c r="A21" s="5"/>
    </row>
    <row r="22" ht="12.75">
      <c r="A22" s="5" t="s">
        <v>48</v>
      </c>
    </row>
    <row r="23" spans="1:7" ht="12.75">
      <c r="A23" s="5" t="s">
        <v>55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3" ht="13.5" thickBot="1">
      <c r="A25" s="17" t="s">
        <v>1</v>
      </c>
      <c r="B25" s="18" t="str">
        <f>$A$20</f>
        <v>13-Apr-2010</v>
      </c>
      <c r="C25" s="19"/>
      <c r="D25" s="20"/>
      <c r="J25" s="47" t="s">
        <v>56</v>
      </c>
      <c r="K25" s="49"/>
      <c r="L25"/>
      <c r="M25"/>
      <c r="N25"/>
      <c r="O25"/>
      <c r="P25"/>
      <c r="Q25"/>
      <c r="R25"/>
      <c r="S25" s="45" t="s">
        <v>41</v>
      </c>
      <c r="T25" s="46"/>
      <c r="U25"/>
      <c r="V25" s="98" t="s">
        <v>52</v>
      </c>
      <c r="W25" s="46"/>
      <c r="Y25" s="45" t="s">
        <v>40</v>
      </c>
      <c r="Z25" s="145"/>
      <c r="AA25" s="145"/>
      <c r="AB25" s="145"/>
      <c r="AC25" s="46"/>
      <c r="AE25" s="47" t="s">
        <v>39</v>
      </c>
      <c r="AF25" s="48"/>
      <c r="AG25" s="49"/>
    </row>
    <row r="26" spans="1:33" ht="13.5" thickBot="1">
      <c r="A26" s="21" t="s">
        <v>0</v>
      </c>
      <c r="B26" s="22" t="s">
        <v>2</v>
      </c>
      <c r="C26" s="23"/>
      <c r="D26" s="24"/>
      <c r="J26" s="130" t="s">
        <v>0</v>
      </c>
      <c r="K26" s="131"/>
      <c r="L26" s="104" t="s">
        <v>26</v>
      </c>
      <c r="M26" s="104" t="s">
        <v>27</v>
      </c>
      <c r="N26" s="104" t="s">
        <v>28</v>
      </c>
      <c r="O26" s="104" t="s">
        <v>29</v>
      </c>
      <c r="P26" s="105" t="s">
        <v>30</v>
      </c>
      <c r="Q26" s="106" t="s">
        <v>31</v>
      </c>
      <c r="R26"/>
      <c r="S26" s="53" t="s">
        <v>32</v>
      </c>
      <c r="T26" s="54" t="s">
        <v>33</v>
      </c>
      <c r="U26"/>
      <c r="V26" s="99"/>
      <c r="W26" s="67"/>
      <c r="Y26" s="146"/>
      <c r="Z26" s="138"/>
      <c r="AA26" s="139" t="str">
        <f>A20</f>
        <v>13-Apr-2010</v>
      </c>
      <c r="AB26" s="140"/>
      <c r="AC26" s="147"/>
      <c r="AE26" s="55" t="s">
        <v>34</v>
      </c>
      <c r="AF26" s="73" t="str">
        <f>A20</f>
        <v>13-Apr-2010</v>
      </c>
      <c r="AG26" s="56"/>
    </row>
    <row r="27" spans="1:33" ht="13.5" thickBot="1">
      <c r="A27" s="25" t="s">
        <v>4</v>
      </c>
      <c r="B27" s="26">
        <f>J28</f>
        <v>40346</v>
      </c>
      <c r="C27" s="23"/>
      <c r="D27" s="27"/>
      <c r="F27" s="28" t="s">
        <v>24</v>
      </c>
      <c r="G27" s="29" t="s">
        <v>25</v>
      </c>
      <c r="J27" s="132" t="s">
        <v>2</v>
      </c>
      <c r="K27" s="133"/>
      <c r="L27" s="107"/>
      <c r="M27" s="107"/>
      <c r="N27" s="107"/>
      <c r="O27" s="107"/>
      <c r="P27" s="108"/>
      <c r="Q27" s="109"/>
      <c r="R27"/>
      <c r="S27" s="57" t="s">
        <v>53</v>
      </c>
      <c r="T27" s="72" t="str">
        <f>A20</f>
        <v>13-Apr-2010</v>
      </c>
      <c r="U27"/>
      <c r="V27" s="100" t="s">
        <v>50</v>
      </c>
      <c r="W27" s="102" t="s">
        <v>51</v>
      </c>
      <c r="Y27" s="148" t="s">
        <v>43</v>
      </c>
      <c r="Z27" s="141" t="s">
        <v>42</v>
      </c>
      <c r="AA27" s="141" t="s">
        <v>44</v>
      </c>
      <c r="AB27" s="141" t="s">
        <v>38</v>
      </c>
      <c r="AC27" s="149"/>
      <c r="AE27" s="58" t="s">
        <v>35</v>
      </c>
      <c r="AF27" s="59" t="s">
        <v>36</v>
      </c>
      <c r="AG27" s="60" t="s">
        <v>37</v>
      </c>
    </row>
    <row r="28" spans="1:256" ht="12.75">
      <c r="A28" s="30" t="s">
        <v>3</v>
      </c>
      <c r="B28" s="66">
        <v>18500</v>
      </c>
      <c r="C28" s="22" t="s">
        <v>14</v>
      </c>
      <c r="D28" s="31">
        <v>28.34</v>
      </c>
      <c r="F28" s="32">
        <v>0.6994328922495274</v>
      </c>
      <c r="G28" s="33">
        <v>8.84</v>
      </c>
      <c r="J28" s="116">
        <v>40346</v>
      </c>
      <c r="K28" s="117"/>
      <c r="L28" s="110">
        <v>26207</v>
      </c>
      <c r="M28" s="110">
        <v>26435</v>
      </c>
      <c r="N28" s="110">
        <v>26448</v>
      </c>
      <c r="O28" s="110">
        <v>26442</v>
      </c>
      <c r="P28" s="111">
        <v>19.5</v>
      </c>
      <c r="Q28" s="112">
        <v>19.25</v>
      </c>
      <c r="R28" s="74"/>
      <c r="S28" s="87">
        <v>0.21373416983797466</v>
      </c>
      <c r="T28" s="88">
        <v>0.20340413532248422</v>
      </c>
      <c r="U28" s="63"/>
      <c r="V28" s="97">
        <v>0.7263372202923534</v>
      </c>
      <c r="W28" s="101">
        <v>1.271457592544802</v>
      </c>
      <c r="Y28" s="150">
        <v>-1.1010222543174613</v>
      </c>
      <c r="Z28" s="143">
        <v>0.4747943288703962</v>
      </c>
      <c r="AA28" s="143">
        <v>0.8281106480857221</v>
      </c>
      <c r="AB28" s="144" t="s">
        <v>45</v>
      </c>
      <c r="AC28" s="151">
        <v>-0.018774759907574563</v>
      </c>
      <c r="AE28" s="84">
        <v>0.8</v>
      </c>
      <c r="AF28" s="85">
        <v>-0.42892333692615525</v>
      </c>
      <c r="AG28" s="86">
        <v>0.8844328049986897</v>
      </c>
      <c r="IU28" s="75">
        <f aca="true" t="shared" si="0" ref="IU28:IU36">D28-$D$32</f>
        <v>8.84</v>
      </c>
      <c r="IV28" s="6" t="b">
        <f>IU28=G28</f>
        <v>1</v>
      </c>
    </row>
    <row r="29" spans="1:256" ht="12.75">
      <c r="A29" s="30" t="s">
        <v>5</v>
      </c>
      <c r="B29" s="22">
        <v>21150</v>
      </c>
      <c r="C29" s="22" t="s">
        <v>14</v>
      </c>
      <c r="D29" s="31">
        <v>24.44</v>
      </c>
      <c r="F29" s="34">
        <v>0.7996219281663516</v>
      </c>
      <c r="G29" s="35">
        <v>4.94</v>
      </c>
      <c r="J29" s="71">
        <v>40437</v>
      </c>
      <c r="K29" s="70"/>
      <c r="L29" s="61">
        <v>26207</v>
      </c>
      <c r="M29" s="61">
        <v>26612</v>
      </c>
      <c r="N29" s="61">
        <v>26646</v>
      </c>
      <c r="O29" s="61">
        <v>26629</v>
      </c>
      <c r="P29" s="65">
        <v>20.5</v>
      </c>
      <c r="Q29" s="62">
        <v>20.25</v>
      </c>
      <c r="R29" s="74"/>
      <c r="S29" s="87">
        <v>0.2196055748743189</v>
      </c>
      <c r="T29" s="88">
        <v>0.20674059714971874</v>
      </c>
      <c r="U29" s="63"/>
      <c r="V29" s="96">
        <v>0.9193945360608073</v>
      </c>
      <c r="W29" s="88">
        <v>1.2872661384780366</v>
      </c>
      <c r="Y29" s="150">
        <v>-0.8511229656056524</v>
      </c>
      <c r="Z29" s="143">
        <v>0.3031511499759776</v>
      </c>
      <c r="AA29" s="143">
        <v>0.7524030383677088</v>
      </c>
      <c r="AB29" s="144" t="s">
        <v>46</v>
      </c>
      <c r="AC29" s="151">
        <v>0.2004672081640082</v>
      </c>
      <c r="AE29" s="64">
        <v>0.8</v>
      </c>
      <c r="AF29" s="68">
        <v>-0.7410418257757904</v>
      </c>
      <c r="AG29" s="69">
        <v>0.7231893094787168</v>
      </c>
      <c r="IU29" s="76">
        <f t="shared" si="0"/>
        <v>4.940000000000001</v>
      </c>
      <c r="IV29" s="6" t="b">
        <f aca="true" t="shared" si="1" ref="IV29:IV87">IU29=G29</f>
        <v>1</v>
      </c>
    </row>
    <row r="30" spans="1:256" ht="12.75">
      <c r="A30" s="30" t="s">
        <v>5</v>
      </c>
      <c r="B30" s="22">
        <v>23800</v>
      </c>
      <c r="C30" s="22" t="s">
        <v>14</v>
      </c>
      <c r="D30" s="31">
        <v>21.49</v>
      </c>
      <c r="F30" s="34">
        <v>0.8998109640831758</v>
      </c>
      <c r="G30" s="35">
        <v>1.99</v>
      </c>
      <c r="J30" s="71">
        <v>40527</v>
      </c>
      <c r="K30" s="70"/>
      <c r="L30" s="61">
        <v>26207</v>
      </c>
      <c r="M30" s="61">
        <v>26836</v>
      </c>
      <c r="N30" s="61">
        <v>26916</v>
      </c>
      <c r="O30" s="61">
        <v>26876</v>
      </c>
      <c r="P30" s="65">
        <v>22</v>
      </c>
      <c r="Q30" s="62">
        <v>21.75</v>
      </c>
      <c r="R30"/>
      <c r="S30" s="87">
        <v>0.2230706217376489</v>
      </c>
      <c r="T30" s="88">
        <v>0.20850697538726792</v>
      </c>
      <c r="U30" s="63"/>
      <c r="V30" s="96"/>
      <c r="W30" s="88"/>
      <c r="Y30" s="150">
        <v>-0.7439261791123334</v>
      </c>
      <c r="Z30" s="143">
        <v>0.23975828537823443</v>
      </c>
      <c r="AA30" s="143">
        <v>0.7156126697686517</v>
      </c>
      <c r="AB30" s="142"/>
      <c r="AC30" s="149"/>
      <c r="AE30" s="64">
        <v>0.8</v>
      </c>
      <c r="AF30" s="68">
        <v>-0.8321852563576563</v>
      </c>
      <c r="AG30" s="69">
        <v>0.6616110674810295</v>
      </c>
      <c r="IU30" s="76">
        <f t="shared" si="0"/>
        <v>1.9899999999999984</v>
      </c>
      <c r="IV30" s="6" t="b">
        <f t="shared" si="1"/>
        <v>1</v>
      </c>
    </row>
    <row r="31" spans="1:256" ht="12.75">
      <c r="A31" s="30" t="s">
        <v>5</v>
      </c>
      <c r="B31" s="22">
        <v>25100</v>
      </c>
      <c r="C31" s="22" t="s">
        <v>14</v>
      </c>
      <c r="D31" s="31">
        <v>20.4</v>
      </c>
      <c r="F31" s="34">
        <v>0.9489603024574669</v>
      </c>
      <c r="G31" s="35">
        <v>0.9</v>
      </c>
      <c r="J31" s="71">
        <v>40619</v>
      </c>
      <c r="K31" s="70"/>
      <c r="L31" s="61">
        <v>26207</v>
      </c>
      <c r="M31" s="61">
        <v>27129</v>
      </c>
      <c r="N31" s="61">
        <v>27229</v>
      </c>
      <c r="O31" s="61">
        <v>27179</v>
      </c>
      <c r="P31" s="65">
        <v>22.5</v>
      </c>
      <c r="Q31" s="62">
        <v>22.5</v>
      </c>
      <c r="R31"/>
      <c r="S31" s="87">
        <v>0.22561392843612707</v>
      </c>
      <c r="T31" s="88">
        <v>0.2097500965702922</v>
      </c>
      <c r="U31" s="63"/>
      <c r="V31" s="96">
        <v>0.7683820491689076</v>
      </c>
      <c r="W31" s="88">
        <v>0.84943287756679</v>
      </c>
      <c r="Y31" s="150">
        <v>-0.6771454683075354</v>
      </c>
      <c r="Z31" s="143">
        <v>0.20351007506386615</v>
      </c>
      <c r="AA31" s="143">
        <v>0.6909800514732267</v>
      </c>
      <c r="AB31" s="142"/>
      <c r="AC31" s="149"/>
      <c r="AE31" s="64">
        <v>0.8</v>
      </c>
      <c r="AF31" s="68">
        <v>-0.8740923265874082</v>
      </c>
      <c r="AG31" s="69">
        <v>0.624092003394533</v>
      </c>
      <c r="IU31" s="76">
        <f t="shared" si="0"/>
        <v>0.8999999999999986</v>
      </c>
      <c r="IV31" s="6" t="b">
        <f>ROUND(IU31,2)=G31</f>
        <v>1</v>
      </c>
    </row>
    <row r="32" spans="1:256" ht="12.75">
      <c r="A32" s="30" t="s">
        <v>5</v>
      </c>
      <c r="B32" s="22">
        <v>26450</v>
      </c>
      <c r="C32" s="22" t="s">
        <v>14</v>
      </c>
      <c r="D32" s="31">
        <v>19.5</v>
      </c>
      <c r="F32" s="34">
        <v>1</v>
      </c>
      <c r="G32" s="35">
        <v>0</v>
      </c>
      <c r="J32" s="71">
        <v>40709</v>
      </c>
      <c r="K32" s="70"/>
      <c r="L32" s="61">
        <v>26207</v>
      </c>
      <c r="M32" s="61">
        <v>27460</v>
      </c>
      <c r="N32" s="61">
        <v>27580</v>
      </c>
      <c r="O32" s="61">
        <v>27520</v>
      </c>
      <c r="P32" s="65">
        <v>22.5</v>
      </c>
      <c r="Q32" s="62">
        <v>22.5</v>
      </c>
      <c r="R32"/>
      <c r="S32" s="87">
        <v>0.22756051031831104</v>
      </c>
      <c r="T32" s="88">
        <v>0.21067937981041288</v>
      </c>
      <c r="U32" s="63"/>
      <c r="V32" s="96"/>
      <c r="W32" s="88"/>
      <c r="Y32" s="150">
        <v>-0.63139969612474</v>
      </c>
      <c r="Z32" s="143">
        <v>0.1801545645247942</v>
      </c>
      <c r="AA32" s="143">
        <v>0.6732127281900475</v>
      </c>
      <c r="AB32" s="142"/>
      <c r="AC32" s="149"/>
      <c r="AE32" s="64">
        <v>0.8</v>
      </c>
      <c r="AF32" s="68">
        <v>-0.8969321611512984</v>
      </c>
      <c r="AG32" s="69">
        <v>0.5985685789095087</v>
      </c>
      <c r="IU32" s="76">
        <f t="shared" si="0"/>
        <v>0</v>
      </c>
      <c r="IV32" s="6" t="b">
        <f t="shared" si="1"/>
        <v>1</v>
      </c>
    </row>
    <row r="33" spans="1:256" ht="12.75">
      <c r="A33" s="30" t="s">
        <v>5</v>
      </c>
      <c r="B33" s="22">
        <v>27750</v>
      </c>
      <c r="C33" s="22" t="s">
        <v>14</v>
      </c>
      <c r="D33" s="31">
        <v>18.87</v>
      </c>
      <c r="F33" s="34">
        <v>1.0491493383742911</v>
      </c>
      <c r="G33" s="35">
        <v>-0.63</v>
      </c>
      <c r="J33" s="71">
        <v>40892</v>
      </c>
      <c r="K33" s="70"/>
      <c r="L33" s="61">
        <v>26207</v>
      </c>
      <c r="M33" s="61">
        <v>28106</v>
      </c>
      <c r="N33" s="61">
        <v>28246</v>
      </c>
      <c r="O33" s="61">
        <v>28176</v>
      </c>
      <c r="P33" s="65">
        <v>23</v>
      </c>
      <c r="Q33" s="62">
        <v>23</v>
      </c>
      <c r="R33"/>
      <c r="S33" s="87">
        <v>0.23057516206460313</v>
      </c>
      <c r="T33" s="88">
        <v>0.2120893526226411</v>
      </c>
      <c r="U33" s="63"/>
      <c r="V33" s="96"/>
      <c r="W33" s="88"/>
      <c r="Y33" s="150">
        <v>-0.5681569129994961</v>
      </c>
      <c r="Z33" s="143">
        <v>0.14988713228211686</v>
      </c>
      <c r="AA33" s="143">
        <v>0.6472649717391982</v>
      </c>
      <c r="AB33" s="142"/>
      <c r="AC33" s="149"/>
      <c r="AE33" s="64">
        <v>0.8</v>
      </c>
      <c r="AF33" s="68">
        <v>-0.9218990113675258</v>
      </c>
      <c r="AG33" s="69">
        <v>0.5638926016253861</v>
      </c>
      <c r="IU33" s="76">
        <f t="shared" si="0"/>
        <v>-0.629999999999999</v>
      </c>
      <c r="IV33" s="6" t="b">
        <f>ROUND(IU33,2)=G33</f>
        <v>1</v>
      </c>
    </row>
    <row r="34" spans="1:256" ht="12.75">
      <c r="A34" s="30" t="s">
        <v>5</v>
      </c>
      <c r="B34" s="22">
        <v>29100</v>
      </c>
      <c r="C34" s="22" t="s">
        <v>14</v>
      </c>
      <c r="D34" s="31">
        <v>18.46</v>
      </c>
      <c r="F34" s="34">
        <v>1.1001890359168243</v>
      </c>
      <c r="G34" s="35">
        <v>-1.04</v>
      </c>
      <c r="J34" s="71">
        <v>40983</v>
      </c>
      <c r="K34" s="70"/>
      <c r="L34" s="61">
        <v>26207</v>
      </c>
      <c r="M34" s="61">
        <v>28350</v>
      </c>
      <c r="N34" s="61">
        <v>28510</v>
      </c>
      <c r="O34" s="61">
        <v>28430</v>
      </c>
      <c r="P34" s="65">
        <v>23</v>
      </c>
      <c r="Q34" s="62">
        <v>23</v>
      </c>
      <c r="R34"/>
      <c r="S34" s="87">
        <v>0.23177424330775936</v>
      </c>
      <c r="T34" s="88">
        <v>0.21264206459632967</v>
      </c>
      <c r="U34" s="63"/>
      <c r="V34" s="96"/>
      <c r="W34" s="88"/>
      <c r="Y34" s="150">
        <v>-0.5452347841888393</v>
      </c>
      <c r="Z34" s="143">
        <v>0.13950689685908374</v>
      </c>
      <c r="AA34" s="143">
        <v>0.6374138441862797</v>
      </c>
      <c r="AB34" s="142"/>
      <c r="AC34" s="149"/>
      <c r="AE34" s="81">
        <v>0.8</v>
      </c>
      <c r="AF34" s="82">
        <v>-0.9293637953112484</v>
      </c>
      <c r="AG34" s="83">
        <v>0.5517644397463183</v>
      </c>
      <c r="IU34" s="76">
        <f t="shared" si="0"/>
        <v>-1.0399999999999991</v>
      </c>
      <c r="IV34" s="6" t="b">
        <f t="shared" si="1"/>
        <v>1</v>
      </c>
    </row>
    <row r="35" spans="1:256" ht="12.75">
      <c r="A35" s="30" t="s">
        <v>5</v>
      </c>
      <c r="B35" s="22">
        <v>31750</v>
      </c>
      <c r="C35" s="22" t="s">
        <v>14</v>
      </c>
      <c r="D35" s="31">
        <v>18.37</v>
      </c>
      <c r="F35" s="34">
        <v>1.2003780718336483</v>
      </c>
      <c r="G35" s="35">
        <v>-1.13</v>
      </c>
      <c r="J35" s="71">
        <v>41263</v>
      </c>
      <c r="K35" s="70"/>
      <c r="L35" s="61">
        <v>26207</v>
      </c>
      <c r="M35" s="61">
        <v>29590</v>
      </c>
      <c r="N35" s="61">
        <v>29750</v>
      </c>
      <c r="O35" s="61">
        <v>29670</v>
      </c>
      <c r="P35" s="65">
        <v>23.75</v>
      </c>
      <c r="Q35" s="62">
        <v>23.5</v>
      </c>
      <c r="S35" s="87">
        <v>0.23472176033448705</v>
      </c>
      <c r="T35" s="88">
        <v>0.21398471438515318</v>
      </c>
      <c r="V35" s="96"/>
      <c r="W35" s="88"/>
      <c r="Y35" s="150">
        <v>-0.4935495709102193</v>
      </c>
      <c r="Z35" s="143">
        <v>0.11727806885012829</v>
      </c>
      <c r="AA35" s="143">
        <v>0.6142049986166308</v>
      </c>
      <c r="AB35" s="142"/>
      <c r="AC35" s="149"/>
      <c r="AE35" s="64">
        <v>0.8</v>
      </c>
      <c r="AF35" s="68">
        <v>-0.9437628217728475</v>
      </c>
      <c r="AG35" s="69">
        <v>0.5266091234591674</v>
      </c>
      <c r="IU35" s="76">
        <f t="shared" si="0"/>
        <v>-1.129999999999999</v>
      </c>
      <c r="IV35" s="6" t="b">
        <f t="shared" si="1"/>
        <v>1</v>
      </c>
    </row>
    <row r="36" spans="1:256" ht="13.5" thickBot="1">
      <c r="A36" s="30" t="s">
        <v>6</v>
      </c>
      <c r="B36" s="22">
        <v>34400</v>
      </c>
      <c r="C36" s="22" t="s">
        <v>14</v>
      </c>
      <c r="D36" s="31">
        <v>19.24</v>
      </c>
      <c r="F36" s="36">
        <v>1.3005671077504726</v>
      </c>
      <c r="G36" s="37">
        <v>-0.26</v>
      </c>
      <c r="J36" s="93">
        <v>41991</v>
      </c>
      <c r="K36" s="94"/>
      <c r="L36" s="78">
        <v>26207</v>
      </c>
      <c r="M36" s="78">
        <v>33080</v>
      </c>
      <c r="N36" s="78">
        <v>33260</v>
      </c>
      <c r="O36" s="78">
        <v>33170</v>
      </c>
      <c r="P36" s="79">
        <v>23.75</v>
      </c>
      <c r="Q36" s="80">
        <v>23.5</v>
      </c>
      <c r="S36" s="87">
        <v>0.23972734733919976</v>
      </c>
      <c r="T36" s="88">
        <v>0.21622294102733838</v>
      </c>
      <c r="V36" s="96"/>
      <c r="W36" s="88"/>
      <c r="Y36" s="152">
        <v>-0.4935495709102193</v>
      </c>
      <c r="Z36" s="153">
        <v>0.11727806885012829</v>
      </c>
      <c r="AA36" s="153">
        <v>0.6142049986166308</v>
      </c>
      <c r="AB36" s="154"/>
      <c r="AC36" s="155"/>
      <c r="AE36" s="156">
        <v>0.8</v>
      </c>
      <c r="AF36" s="157">
        <v>-0.9437628217728475</v>
      </c>
      <c r="AG36" s="158">
        <v>0.5266091234591674</v>
      </c>
      <c r="IU36" s="77">
        <f t="shared" si="0"/>
        <v>-0.26000000000000156</v>
      </c>
      <c r="IV36" s="6" t="b">
        <f>ROUND(IU36,2)=G36</f>
        <v>1</v>
      </c>
    </row>
    <row r="37" spans="1:255" ht="13.5" thickBot="1">
      <c r="A37" s="25" t="s">
        <v>7</v>
      </c>
      <c r="B37" s="22">
        <f>B32</f>
        <v>26450</v>
      </c>
      <c r="C37" s="23"/>
      <c r="D37" s="38"/>
      <c r="G37" s="44">
        <f>G28-G36</f>
        <v>9.1</v>
      </c>
      <c r="IU37" s="77"/>
    </row>
    <row r="38" spans="1:255" ht="13.5" thickBot="1">
      <c r="A38" s="25" t="s">
        <v>8</v>
      </c>
      <c r="B38" s="39">
        <f>D32</f>
        <v>19.5</v>
      </c>
      <c r="C38" s="23"/>
      <c r="D38" s="38"/>
      <c r="IU38" s="77"/>
    </row>
    <row r="39" spans="1:255" ht="13.5" thickBot="1">
      <c r="A39" s="25" t="s">
        <v>9</v>
      </c>
      <c r="B39" s="39">
        <v>65</v>
      </c>
      <c r="C39" s="23"/>
      <c r="D39" s="38"/>
      <c r="J39" s="134" t="s">
        <v>47</v>
      </c>
      <c r="K39" s="135"/>
      <c r="L39" s="113" t="s">
        <v>26</v>
      </c>
      <c r="M39" s="113" t="s">
        <v>27</v>
      </c>
      <c r="N39" s="113" t="s">
        <v>28</v>
      </c>
      <c r="O39" s="113" t="s">
        <v>29</v>
      </c>
      <c r="P39" s="114" t="s">
        <v>30</v>
      </c>
      <c r="Q39" s="115" t="s">
        <v>31</v>
      </c>
      <c r="IU39" s="77"/>
    </row>
    <row r="40" spans="1:255" ht="13.5" thickBot="1">
      <c r="A40" s="40" t="s">
        <v>10</v>
      </c>
      <c r="B40" s="41">
        <v>5</v>
      </c>
      <c r="C40" s="42"/>
      <c r="D40" s="43"/>
      <c r="J40" s="116">
        <v>40346</v>
      </c>
      <c r="K40" s="117"/>
      <c r="L40" s="110">
        <v>5517</v>
      </c>
      <c r="M40" s="110">
        <v>5563</v>
      </c>
      <c r="N40" s="110">
        <v>5563</v>
      </c>
      <c r="O40" s="110">
        <v>5563</v>
      </c>
      <c r="P40" s="111">
        <v>18.75</v>
      </c>
      <c r="Q40" s="112">
        <v>18.5</v>
      </c>
      <c r="IU40" s="77"/>
    </row>
    <row r="41" spans="1:255" ht="13.5" thickBot="1">
      <c r="A41" s="11"/>
      <c r="B41" s="12"/>
      <c r="C41" s="11"/>
      <c r="D41" s="13"/>
      <c r="J41" s="71">
        <v>40437</v>
      </c>
      <c r="K41" s="70"/>
      <c r="L41" s="61">
        <v>5517</v>
      </c>
      <c r="M41" s="61">
        <v>5594</v>
      </c>
      <c r="N41" s="61">
        <v>5594</v>
      </c>
      <c r="O41" s="61">
        <v>5594</v>
      </c>
      <c r="P41" s="65">
        <v>19.75</v>
      </c>
      <c r="Q41" s="62">
        <v>19.5</v>
      </c>
      <c r="IU41" s="77"/>
    </row>
    <row r="42" spans="1:255" ht="13.5" thickBot="1">
      <c r="A42" s="17" t="s">
        <v>1</v>
      </c>
      <c r="B42" s="18" t="str">
        <f>$A$20</f>
        <v>13-Apr-2010</v>
      </c>
      <c r="C42" s="19"/>
      <c r="D42" s="20"/>
      <c r="J42" s="71">
        <v>40527</v>
      </c>
      <c r="K42" s="70"/>
      <c r="L42" s="61">
        <v>5517</v>
      </c>
      <c r="M42" s="61">
        <v>5658</v>
      </c>
      <c r="N42" s="61">
        <v>5658</v>
      </c>
      <c r="O42" s="61">
        <v>5658</v>
      </c>
      <c r="P42" s="65">
        <v>21</v>
      </c>
      <c r="Q42" s="62">
        <v>21</v>
      </c>
      <c r="IU42" s="77"/>
    </row>
    <row r="43" spans="1:255" ht="13.5" thickBot="1">
      <c r="A43" s="21" t="s">
        <v>0</v>
      </c>
      <c r="B43" s="22" t="s">
        <v>2</v>
      </c>
      <c r="C43" s="23"/>
      <c r="D43" s="24"/>
      <c r="J43" s="93">
        <v>40619</v>
      </c>
      <c r="K43" s="94"/>
      <c r="L43" s="78">
        <v>5517</v>
      </c>
      <c r="M43" s="78">
        <v>5719</v>
      </c>
      <c r="N43" s="78">
        <v>5719</v>
      </c>
      <c r="O43" s="78">
        <v>5719</v>
      </c>
      <c r="P43" s="79">
        <v>21.5</v>
      </c>
      <c r="Q43" s="80">
        <v>21.5</v>
      </c>
      <c r="IU43" s="77"/>
    </row>
    <row r="44" spans="1:255" ht="13.5" thickBot="1">
      <c r="A44" s="25" t="s">
        <v>4</v>
      </c>
      <c r="B44" s="26">
        <f>J29</f>
        <v>40437</v>
      </c>
      <c r="C44" s="23"/>
      <c r="D44" s="27"/>
      <c r="F44" s="28" t="s">
        <v>24</v>
      </c>
      <c r="G44" s="29" t="s">
        <v>25</v>
      </c>
      <c r="IU44" s="77"/>
    </row>
    <row r="45" spans="1:256" ht="13.5" thickBot="1">
      <c r="A45" s="30" t="s">
        <v>3</v>
      </c>
      <c r="B45" s="66">
        <v>18650</v>
      </c>
      <c r="C45" s="22" t="s">
        <v>14</v>
      </c>
      <c r="D45" s="31">
        <v>30.58</v>
      </c>
      <c r="F45" s="32">
        <v>0.699812382739212</v>
      </c>
      <c r="G45" s="33">
        <v>10.08</v>
      </c>
      <c r="IU45" s="75">
        <f aca="true" t="shared" si="2" ref="IU45:IU53">D45-$D$49</f>
        <v>10.079999999999998</v>
      </c>
      <c r="IV45" s="6" t="b">
        <f t="shared" si="1"/>
        <v>1</v>
      </c>
    </row>
    <row r="46" spans="1:256" ht="13.5" thickBot="1">
      <c r="A46" s="30" t="s">
        <v>5</v>
      </c>
      <c r="B46" s="22">
        <v>21300</v>
      </c>
      <c r="C46" s="22" t="s">
        <v>14</v>
      </c>
      <c r="D46" s="31">
        <v>26.64</v>
      </c>
      <c r="F46" s="34">
        <v>0.799249530956848</v>
      </c>
      <c r="G46" s="35">
        <v>6.14</v>
      </c>
      <c r="J46" s="136" t="s">
        <v>49</v>
      </c>
      <c r="K46" s="137"/>
      <c r="L46" s="50" t="s">
        <v>26</v>
      </c>
      <c r="M46" s="50" t="s">
        <v>27</v>
      </c>
      <c r="N46" s="50" t="s">
        <v>28</v>
      </c>
      <c r="O46" s="50" t="s">
        <v>29</v>
      </c>
      <c r="P46" s="51" t="s">
        <v>30</v>
      </c>
      <c r="Q46" s="52" t="s">
        <v>31</v>
      </c>
      <c r="IU46" s="75">
        <f t="shared" si="2"/>
        <v>6.140000000000001</v>
      </c>
      <c r="IV46" s="6" t="b">
        <f t="shared" si="1"/>
        <v>1</v>
      </c>
    </row>
    <row r="47" spans="1:256" ht="13.5" thickBot="1">
      <c r="A47" s="30" t="s">
        <v>5</v>
      </c>
      <c r="B47" s="22">
        <v>23950</v>
      </c>
      <c r="C47" s="22" t="s">
        <v>14</v>
      </c>
      <c r="D47" s="31">
        <v>23.29</v>
      </c>
      <c r="F47" s="34">
        <v>0.8986866791744841</v>
      </c>
      <c r="G47" s="35">
        <v>2.79</v>
      </c>
      <c r="J47" s="124">
        <v>40346</v>
      </c>
      <c r="K47" s="125"/>
      <c r="L47" s="120">
        <v>26703</v>
      </c>
      <c r="M47" s="121">
        <v>26878</v>
      </c>
      <c r="N47" s="121">
        <v>26878</v>
      </c>
      <c r="O47" s="121">
        <v>26878</v>
      </c>
      <c r="P47" s="122">
        <v>17.5</v>
      </c>
      <c r="Q47" s="123">
        <v>17</v>
      </c>
      <c r="IU47" s="75">
        <f t="shared" si="2"/>
        <v>2.789999999999999</v>
      </c>
      <c r="IV47" s="6" t="b">
        <f t="shared" si="1"/>
        <v>1</v>
      </c>
    </row>
    <row r="48" spans="1:256" ht="13.5" thickBot="1">
      <c r="A48" s="30" t="s">
        <v>5</v>
      </c>
      <c r="B48" s="22">
        <v>25300</v>
      </c>
      <c r="C48" s="22" t="s">
        <v>14</v>
      </c>
      <c r="D48" s="31">
        <v>21.82</v>
      </c>
      <c r="F48" s="34">
        <v>0.949343339587242</v>
      </c>
      <c r="G48" s="35">
        <v>1.32</v>
      </c>
      <c r="J48" s="126">
        <v>40437</v>
      </c>
      <c r="K48" s="127"/>
      <c r="L48" s="118">
        <v>26703</v>
      </c>
      <c r="M48" s="61">
        <v>27028</v>
      </c>
      <c r="N48" s="61">
        <v>27028</v>
      </c>
      <c r="O48" s="61">
        <v>27028</v>
      </c>
      <c r="P48" s="65">
        <v>18</v>
      </c>
      <c r="Q48" s="62">
        <v>18</v>
      </c>
      <c r="IU48" s="75">
        <f t="shared" si="2"/>
        <v>1.3200000000000003</v>
      </c>
      <c r="IV48" s="6" t="b">
        <f t="shared" si="1"/>
        <v>1</v>
      </c>
    </row>
    <row r="49" spans="1:256" ht="13.5" thickBot="1">
      <c r="A49" s="30" t="s">
        <v>5</v>
      </c>
      <c r="B49" s="22">
        <v>26650</v>
      </c>
      <c r="C49" s="22" t="s">
        <v>14</v>
      </c>
      <c r="D49" s="31">
        <v>20.5</v>
      </c>
      <c r="F49" s="34">
        <v>1</v>
      </c>
      <c r="G49" s="35">
        <v>0</v>
      </c>
      <c r="J49" s="128">
        <v>40527</v>
      </c>
      <c r="K49" s="129"/>
      <c r="L49" s="119">
        <v>26703</v>
      </c>
      <c r="M49" s="78">
        <v>27342</v>
      </c>
      <c r="N49" s="78">
        <v>27342</v>
      </c>
      <c r="O49" s="78">
        <v>27342</v>
      </c>
      <c r="P49" s="79">
        <v>30</v>
      </c>
      <c r="Q49" s="80">
        <v>30</v>
      </c>
      <c r="IU49" s="75">
        <f t="shared" si="2"/>
        <v>0</v>
      </c>
      <c r="IV49" s="6" t="b">
        <f t="shared" si="1"/>
        <v>1</v>
      </c>
    </row>
    <row r="50" spans="1:256" ht="13.5" thickBot="1">
      <c r="A50" s="30" t="s">
        <v>5</v>
      </c>
      <c r="B50" s="22">
        <v>27950</v>
      </c>
      <c r="C50" s="22" t="s">
        <v>14</v>
      </c>
      <c r="D50" s="31">
        <v>19.38</v>
      </c>
      <c r="F50" s="34">
        <v>1.048780487804878</v>
      </c>
      <c r="G50" s="35">
        <v>-1.12</v>
      </c>
      <c r="IU50" s="75">
        <f t="shared" si="2"/>
        <v>-1.120000000000001</v>
      </c>
      <c r="IV50" s="6" t="b">
        <f t="shared" si="1"/>
        <v>1</v>
      </c>
    </row>
    <row r="51" spans="1:256" ht="13.5" thickBot="1">
      <c r="A51" s="30" t="s">
        <v>5</v>
      </c>
      <c r="B51" s="22">
        <v>29300</v>
      </c>
      <c r="C51" s="22" t="s">
        <v>14</v>
      </c>
      <c r="D51" s="31">
        <v>18.37</v>
      </c>
      <c r="F51" s="34">
        <v>1.099437148217636</v>
      </c>
      <c r="G51" s="35">
        <v>-2.13</v>
      </c>
      <c r="IU51" s="75">
        <f t="shared" si="2"/>
        <v>-2.129999999999999</v>
      </c>
      <c r="IV51" s="6" t="b">
        <f t="shared" si="1"/>
        <v>1</v>
      </c>
    </row>
    <row r="52" spans="1:256" ht="13.5" thickBot="1">
      <c r="A52" s="30" t="s">
        <v>5</v>
      </c>
      <c r="B52" s="22">
        <v>31950</v>
      </c>
      <c r="C52" s="22" t="s">
        <v>14</v>
      </c>
      <c r="D52" s="31">
        <v>16.83</v>
      </c>
      <c r="F52" s="34">
        <v>1.198874296435272</v>
      </c>
      <c r="G52" s="35">
        <v>-3.67</v>
      </c>
      <c r="IU52" s="75">
        <f t="shared" si="2"/>
        <v>-3.6700000000000017</v>
      </c>
      <c r="IV52" s="6" t="b">
        <f t="shared" si="1"/>
        <v>1</v>
      </c>
    </row>
    <row r="53" spans="1:256" ht="13.5" thickBot="1">
      <c r="A53" s="30" t="s">
        <v>6</v>
      </c>
      <c r="B53" s="22">
        <v>34600</v>
      </c>
      <c r="C53" s="22" t="s">
        <v>14</v>
      </c>
      <c r="D53" s="31">
        <v>15.89</v>
      </c>
      <c r="F53" s="36">
        <v>1.298311444652908</v>
      </c>
      <c r="G53" s="37">
        <v>-4.61</v>
      </c>
      <c r="IU53" s="75">
        <f t="shared" si="2"/>
        <v>-4.609999999999999</v>
      </c>
      <c r="IV53" s="6" t="b">
        <f t="shared" si="1"/>
        <v>1</v>
      </c>
    </row>
    <row r="54" spans="1:7" ht="12.75">
      <c r="A54" s="25" t="s">
        <v>7</v>
      </c>
      <c r="B54" s="22">
        <f>B49</f>
        <v>26650</v>
      </c>
      <c r="C54" s="23"/>
      <c r="D54" s="38"/>
      <c r="G54" s="44">
        <f>G45-G53</f>
        <v>14.690000000000001</v>
      </c>
    </row>
    <row r="55" spans="1:4" ht="12.75">
      <c r="A55" s="25" t="s">
        <v>8</v>
      </c>
      <c r="B55" s="39">
        <f>D49</f>
        <v>20.5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 t="str">
        <f>$A$20</f>
        <v>13-Apr-2010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f>J30</f>
        <v>40527</v>
      </c>
      <c r="C61" s="23"/>
      <c r="D61" s="27"/>
      <c r="F61" s="28" t="s">
        <v>24</v>
      </c>
      <c r="G61" s="29" t="s">
        <v>25</v>
      </c>
    </row>
    <row r="62" spans="1:256" ht="13.5" thickBot="1">
      <c r="A62" s="30" t="s">
        <v>3</v>
      </c>
      <c r="B62" s="66">
        <v>18800</v>
      </c>
      <c r="C62" s="22" t="s">
        <v>14</v>
      </c>
      <c r="D62" s="31">
        <v>32.14</v>
      </c>
      <c r="F62" s="32">
        <v>0.6988847583643123</v>
      </c>
      <c r="G62" s="33">
        <v>10.14</v>
      </c>
      <c r="IU62" s="75">
        <f aca="true" t="shared" si="3" ref="IU62:IU70">D62-$D$66</f>
        <v>10.14</v>
      </c>
      <c r="IV62" s="6" t="b">
        <f t="shared" si="1"/>
        <v>1</v>
      </c>
    </row>
    <row r="63" spans="1:256" ht="13.5" thickBot="1">
      <c r="A63" s="30" t="s">
        <v>5</v>
      </c>
      <c r="B63" s="22">
        <v>21500</v>
      </c>
      <c r="C63" s="22" t="s">
        <v>14</v>
      </c>
      <c r="D63" s="31">
        <v>28.27</v>
      </c>
      <c r="F63" s="34">
        <v>0.7992565055762082</v>
      </c>
      <c r="G63" s="35">
        <v>6.27</v>
      </c>
      <c r="IU63" s="75">
        <f t="shared" si="3"/>
        <v>6.27</v>
      </c>
      <c r="IV63" s="6" t="b">
        <f t="shared" si="1"/>
        <v>1</v>
      </c>
    </row>
    <row r="64" spans="1:256" ht="13.5" thickBot="1">
      <c r="A64" s="30" t="s">
        <v>5</v>
      </c>
      <c r="B64" s="22">
        <v>24200</v>
      </c>
      <c r="C64" s="22" t="s">
        <v>14</v>
      </c>
      <c r="D64" s="31">
        <v>24.9</v>
      </c>
      <c r="F64" s="34">
        <v>0.8996282527881041</v>
      </c>
      <c r="G64" s="35">
        <v>2.9</v>
      </c>
      <c r="IU64" s="75">
        <f t="shared" si="3"/>
        <v>2.8999999999999986</v>
      </c>
      <c r="IV64" s="6" t="b">
        <f t="shared" si="1"/>
        <v>1</v>
      </c>
    </row>
    <row r="65" spans="1:256" ht="13.5" thickBot="1">
      <c r="A65" s="30" t="s">
        <v>5</v>
      </c>
      <c r="B65" s="22">
        <v>25550</v>
      </c>
      <c r="C65" s="22" t="s">
        <v>14</v>
      </c>
      <c r="D65" s="31">
        <v>23.39</v>
      </c>
      <c r="F65" s="34">
        <v>0.949814126394052</v>
      </c>
      <c r="G65" s="35">
        <v>1.39</v>
      </c>
      <c r="IU65" s="75">
        <f t="shared" si="3"/>
        <v>1.3900000000000006</v>
      </c>
      <c r="IV65" s="6" t="b">
        <f t="shared" si="1"/>
        <v>1</v>
      </c>
    </row>
    <row r="66" spans="1:256" ht="13.5" thickBot="1">
      <c r="A66" s="30" t="s">
        <v>5</v>
      </c>
      <c r="B66" s="22">
        <v>26900</v>
      </c>
      <c r="C66" s="22" t="s">
        <v>14</v>
      </c>
      <c r="D66" s="31">
        <v>22</v>
      </c>
      <c r="F66" s="34">
        <v>1</v>
      </c>
      <c r="G66" s="35">
        <v>0</v>
      </c>
      <c r="IU66" s="75">
        <f t="shared" si="3"/>
        <v>0</v>
      </c>
      <c r="IV66" s="6" t="b">
        <f t="shared" si="1"/>
        <v>1</v>
      </c>
    </row>
    <row r="67" spans="1:256" ht="13.5" thickBot="1">
      <c r="A67" s="30" t="s">
        <v>5</v>
      </c>
      <c r="B67" s="22">
        <v>28200</v>
      </c>
      <c r="C67" s="22" t="s">
        <v>14</v>
      </c>
      <c r="D67" s="31">
        <v>20.78</v>
      </c>
      <c r="F67" s="34">
        <v>1.0483271375464684</v>
      </c>
      <c r="G67" s="35">
        <v>-1.22</v>
      </c>
      <c r="IU67" s="75">
        <f t="shared" si="3"/>
        <v>-1.2199999999999989</v>
      </c>
      <c r="IV67" s="6" t="b">
        <f t="shared" si="1"/>
        <v>1</v>
      </c>
    </row>
    <row r="68" spans="1:256" ht="13.5" thickBot="1">
      <c r="A68" s="30" t="s">
        <v>5</v>
      </c>
      <c r="B68" s="22">
        <v>29550</v>
      </c>
      <c r="C68" s="22" t="s">
        <v>14</v>
      </c>
      <c r="D68" s="31">
        <v>19.63</v>
      </c>
      <c r="F68" s="34">
        <v>1.0985130111524164</v>
      </c>
      <c r="G68" s="35">
        <v>-2.37</v>
      </c>
      <c r="IU68" s="75">
        <f t="shared" si="3"/>
        <v>-2.370000000000001</v>
      </c>
      <c r="IV68" s="6" t="b">
        <f t="shared" si="1"/>
        <v>1</v>
      </c>
    </row>
    <row r="69" spans="1:256" ht="13.5" thickBot="1">
      <c r="A69" s="30" t="s">
        <v>5</v>
      </c>
      <c r="B69" s="22">
        <v>32250</v>
      </c>
      <c r="C69" s="22" t="s">
        <v>14</v>
      </c>
      <c r="D69" s="31">
        <v>17.69</v>
      </c>
      <c r="F69" s="34">
        <v>1.1988847583643123</v>
      </c>
      <c r="G69" s="35">
        <v>-4.31</v>
      </c>
      <c r="IU69" s="75">
        <f t="shared" si="3"/>
        <v>-4.309999999999999</v>
      </c>
      <c r="IV69" s="6" t="b">
        <f t="shared" si="1"/>
        <v>1</v>
      </c>
    </row>
    <row r="70" spans="1:256" ht="13.5" thickBot="1">
      <c r="A70" s="30" t="s">
        <v>6</v>
      </c>
      <c r="B70" s="22">
        <v>34950</v>
      </c>
      <c r="C70" s="22" t="s">
        <v>14</v>
      </c>
      <c r="D70" s="31">
        <v>16.23</v>
      </c>
      <c r="F70" s="36">
        <v>1.2992565055762082</v>
      </c>
      <c r="G70" s="37">
        <v>-5.77</v>
      </c>
      <c r="IU70" s="75">
        <f t="shared" si="3"/>
        <v>-5.77</v>
      </c>
      <c r="IV70" s="6" t="b">
        <f t="shared" si="1"/>
        <v>1</v>
      </c>
    </row>
    <row r="71" spans="1:7" ht="12.75">
      <c r="A71" s="25" t="s">
        <v>7</v>
      </c>
      <c r="B71" s="22">
        <f>B66</f>
        <v>26900</v>
      </c>
      <c r="C71" s="23"/>
      <c r="D71" s="38"/>
      <c r="G71" s="44">
        <f>G62-G70</f>
        <v>15.91</v>
      </c>
    </row>
    <row r="72" spans="1:4" ht="12.75">
      <c r="A72" s="25" t="s">
        <v>8</v>
      </c>
      <c r="B72" s="39">
        <f>D66</f>
        <v>22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 t="str">
        <f>$A$20</f>
        <v>13-Apr-2010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f>J31</f>
        <v>40619</v>
      </c>
      <c r="C78" s="23"/>
      <c r="D78" s="27"/>
      <c r="F78" s="28" t="s">
        <v>24</v>
      </c>
      <c r="G78" s="29" t="s">
        <v>25</v>
      </c>
    </row>
    <row r="79" spans="1:256" ht="13.5" thickBot="1">
      <c r="A79" s="30" t="s">
        <v>3</v>
      </c>
      <c r="B79" s="66">
        <v>19050</v>
      </c>
      <c r="C79" s="22" t="s">
        <v>14</v>
      </c>
      <c r="D79" s="31">
        <v>32.42</v>
      </c>
      <c r="F79" s="32">
        <v>0.7003676470588235</v>
      </c>
      <c r="G79" s="33">
        <v>9.92</v>
      </c>
      <c r="IU79" s="75">
        <f aca="true" t="shared" si="4" ref="IU79:IU87">D79-$D$83</f>
        <v>9.920000000000002</v>
      </c>
      <c r="IV79" s="6" t="b">
        <f t="shared" si="1"/>
        <v>1</v>
      </c>
    </row>
    <row r="80" spans="1:256" ht="13.5" thickBot="1">
      <c r="A80" s="30" t="s">
        <v>5</v>
      </c>
      <c r="B80" s="22">
        <v>21750</v>
      </c>
      <c r="C80" s="22" t="s">
        <v>14</v>
      </c>
      <c r="D80" s="31">
        <v>28.73</v>
      </c>
      <c r="F80" s="34">
        <v>0.7996323529411765</v>
      </c>
      <c r="G80" s="35">
        <v>6.23</v>
      </c>
      <c r="IU80" s="75">
        <f t="shared" si="4"/>
        <v>6.23</v>
      </c>
      <c r="IV80" s="6" t="b">
        <f t="shared" si="1"/>
        <v>1</v>
      </c>
    </row>
    <row r="81" spans="1:256" ht="13.5" thickBot="1">
      <c r="A81" s="30" t="s">
        <v>5</v>
      </c>
      <c r="B81" s="22">
        <v>24450</v>
      </c>
      <c r="C81" s="22" t="s">
        <v>14</v>
      </c>
      <c r="D81" s="31">
        <v>25.44</v>
      </c>
      <c r="F81" s="34">
        <v>0.8988970588235294</v>
      </c>
      <c r="G81" s="35">
        <v>2.94</v>
      </c>
      <c r="IU81" s="75">
        <f t="shared" si="4"/>
        <v>2.9400000000000013</v>
      </c>
      <c r="IV81" s="6" t="b">
        <f t="shared" si="1"/>
        <v>1</v>
      </c>
    </row>
    <row r="82" spans="1:256" ht="13.5" thickBot="1">
      <c r="A82" s="30" t="s">
        <v>5</v>
      </c>
      <c r="B82" s="22">
        <v>25800</v>
      </c>
      <c r="C82" s="22" t="s">
        <v>14</v>
      </c>
      <c r="D82" s="31">
        <v>23.94</v>
      </c>
      <c r="F82" s="34">
        <v>0.9485294117647058</v>
      </c>
      <c r="G82" s="35">
        <v>1.44</v>
      </c>
      <c r="IU82" s="75">
        <f t="shared" si="4"/>
        <v>1.4400000000000013</v>
      </c>
      <c r="IV82" s="6" t="b">
        <f t="shared" si="1"/>
        <v>1</v>
      </c>
    </row>
    <row r="83" spans="1:256" ht="13.5" thickBot="1">
      <c r="A83" s="30" t="s">
        <v>5</v>
      </c>
      <c r="B83" s="22">
        <v>27200</v>
      </c>
      <c r="C83" s="22" t="s">
        <v>14</v>
      </c>
      <c r="D83" s="31">
        <v>22.5</v>
      </c>
      <c r="F83" s="34">
        <v>1</v>
      </c>
      <c r="G83" s="35">
        <v>0</v>
      </c>
      <c r="IU83" s="75">
        <f t="shared" si="4"/>
        <v>0</v>
      </c>
      <c r="IV83" s="6" t="b">
        <f t="shared" si="1"/>
        <v>1</v>
      </c>
    </row>
    <row r="84" spans="1:256" ht="13.5" thickBot="1">
      <c r="A84" s="30" t="s">
        <v>5</v>
      </c>
      <c r="B84" s="22">
        <v>28550</v>
      </c>
      <c r="C84" s="22" t="s">
        <v>14</v>
      </c>
      <c r="D84" s="31">
        <v>21.21</v>
      </c>
      <c r="F84" s="34">
        <v>1.0496323529411764</v>
      </c>
      <c r="G84" s="35">
        <v>-1.29</v>
      </c>
      <c r="IU84" s="75">
        <f t="shared" si="4"/>
        <v>-1.2899999999999991</v>
      </c>
      <c r="IV84" s="6" t="b">
        <f t="shared" si="1"/>
        <v>1</v>
      </c>
    </row>
    <row r="85" spans="1:256" ht="13.5" thickBot="1">
      <c r="A85" s="30" t="s">
        <v>5</v>
      </c>
      <c r="B85" s="22">
        <v>29900</v>
      </c>
      <c r="C85" s="22" t="s">
        <v>14</v>
      </c>
      <c r="D85" s="31">
        <v>20.02</v>
      </c>
      <c r="F85" s="34">
        <v>1.099264705882353</v>
      </c>
      <c r="G85" s="35">
        <v>-2.48</v>
      </c>
      <c r="IU85" s="75">
        <f t="shared" si="4"/>
        <v>-2.4800000000000004</v>
      </c>
      <c r="IV85" s="6" t="b">
        <f t="shared" si="1"/>
        <v>1</v>
      </c>
    </row>
    <row r="86" spans="1:256" ht="13.5" thickBot="1">
      <c r="A86" s="30" t="s">
        <v>5</v>
      </c>
      <c r="B86" s="22">
        <v>32600</v>
      </c>
      <c r="C86" s="22" t="s">
        <v>14</v>
      </c>
      <c r="D86" s="31">
        <v>17.94</v>
      </c>
      <c r="F86" s="34">
        <v>1.1985294117647058</v>
      </c>
      <c r="G86" s="35">
        <v>-4.56</v>
      </c>
      <c r="IU86" s="75">
        <f t="shared" si="4"/>
        <v>-4.559999999999999</v>
      </c>
      <c r="IV86" s="6" t="b">
        <f t="shared" si="1"/>
        <v>1</v>
      </c>
    </row>
    <row r="87" spans="1:256" ht="13.5" thickBot="1">
      <c r="A87" s="30" t="s">
        <v>6</v>
      </c>
      <c r="B87" s="22">
        <v>35350</v>
      </c>
      <c r="C87" s="22" t="s">
        <v>14</v>
      </c>
      <c r="D87" s="31">
        <v>16.23</v>
      </c>
      <c r="F87" s="36">
        <v>1.2996323529411764</v>
      </c>
      <c r="G87" s="37">
        <v>-6.27</v>
      </c>
      <c r="IU87" s="75">
        <f t="shared" si="4"/>
        <v>-6.27</v>
      </c>
      <c r="IV87" s="6" t="b">
        <f t="shared" si="1"/>
        <v>1</v>
      </c>
    </row>
    <row r="88" spans="1:7" ht="12.75">
      <c r="A88" s="25" t="s">
        <v>7</v>
      </c>
      <c r="B88" s="22">
        <f>B83</f>
        <v>27200</v>
      </c>
      <c r="C88" s="23"/>
      <c r="D88" s="38"/>
      <c r="G88" s="44">
        <f>G79-G87</f>
        <v>16.189999999999998</v>
      </c>
    </row>
    <row r="89" spans="1:4" ht="12.75">
      <c r="A89" s="25" t="s">
        <v>8</v>
      </c>
      <c r="B89" s="39">
        <f>D83</f>
        <v>22.5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 t="str">
        <f>$A$20</f>
        <v>13-Apr-2010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f>J32</f>
        <v>40709</v>
      </c>
      <c r="C95" s="23"/>
      <c r="D95" s="27"/>
      <c r="F95" s="28" t="s">
        <v>24</v>
      </c>
      <c r="G95" s="29" t="s">
        <v>25</v>
      </c>
    </row>
    <row r="96" spans="1:256" ht="13.5" thickBot="1">
      <c r="A96" s="30" t="s">
        <v>3</v>
      </c>
      <c r="B96" s="66">
        <v>19250</v>
      </c>
      <c r="C96" s="22" t="s">
        <v>14</v>
      </c>
      <c r="D96" s="31">
        <v>32.25</v>
      </c>
      <c r="F96" s="32">
        <v>0.7</v>
      </c>
      <c r="G96" s="33">
        <v>9.75</v>
      </c>
      <c r="IU96" s="75">
        <f aca="true" t="shared" si="5" ref="IU96:IU104">D96-$D$100</f>
        <v>9.75</v>
      </c>
      <c r="IV96" s="6" t="b">
        <f aca="true" t="shared" si="6" ref="IV96:IV155">IU96=G96</f>
        <v>1</v>
      </c>
    </row>
    <row r="97" spans="1:256" ht="13.5" thickBot="1">
      <c r="A97" s="30" t="s">
        <v>5</v>
      </c>
      <c r="B97" s="22">
        <v>22000</v>
      </c>
      <c r="C97" s="22" t="s">
        <v>14</v>
      </c>
      <c r="D97" s="31">
        <v>28.64</v>
      </c>
      <c r="F97" s="34">
        <v>0.8</v>
      </c>
      <c r="G97" s="35">
        <v>6.14</v>
      </c>
      <c r="IU97" s="75">
        <f t="shared" si="5"/>
        <v>6.140000000000001</v>
      </c>
      <c r="IV97" s="6" t="b">
        <f t="shared" si="6"/>
        <v>1</v>
      </c>
    </row>
    <row r="98" spans="1:256" ht="13.5" thickBot="1">
      <c r="A98" s="30" t="s">
        <v>5</v>
      </c>
      <c r="B98" s="22">
        <v>24750</v>
      </c>
      <c r="C98" s="22" t="s">
        <v>14</v>
      </c>
      <c r="D98" s="31">
        <v>25.39</v>
      </c>
      <c r="F98" s="34">
        <v>0.9</v>
      </c>
      <c r="G98" s="35">
        <v>2.89</v>
      </c>
      <c r="IU98" s="75">
        <f t="shared" si="5"/>
        <v>2.8900000000000006</v>
      </c>
      <c r="IV98" s="6" t="b">
        <f t="shared" si="6"/>
        <v>1</v>
      </c>
    </row>
    <row r="99" spans="1:256" ht="13.5" thickBot="1">
      <c r="A99" s="30" t="s">
        <v>5</v>
      </c>
      <c r="B99" s="22">
        <v>26150</v>
      </c>
      <c r="C99" s="22" t="s">
        <v>14</v>
      </c>
      <c r="D99" s="31">
        <v>23.87</v>
      </c>
      <c r="F99" s="34">
        <v>0.9509090909090909</v>
      </c>
      <c r="G99" s="35">
        <v>1.37</v>
      </c>
      <c r="IU99" s="75">
        <f t="shared" si="5"/>
        <v>1.370000000000001</v>
      </c>
      <c r="IV99" s="6" t="b">
        <f t="shared" si="6"/>
        <v>1</v>
      </c>
    </row>
    <row r="100" spans="1:256" ht="13.5" thickBot="1">
      <c r="A100" s="30" t="s">
        <v>5</v>
      </c>
      <c r="B100" s="22">
        <v>27500</v>
      </c>
      <c r="C100" s="22" t="s">
        <v>14</v>
      </c>
      <c r="D100" s="31">
        <v>22.5</v>
      </c>
      <c r="F100" s="34">
        <v>1</v>
      </c>
      <c r="G100" s="35">
        <v>0</v>
      </c>
      <c r="IU100" s="75">
        <f t="shared" si="5"/>
        <v>0</v>
      </c>
      <c r="IV100" s="6" t="b">
        <f t="shared" si="6"/>
        <v>1</v>
      </c>
    </row>
    <row r="101" spans="1:256" ht="13.5" thickBot="1">
      <c r="A101" s="30" t="s">
        <v>5</v>
      </c>
      <c r="B101" s="22">
        <v>28900</v>
      </c>
      <c r="C101" s="22" t="s">
        <v>14</v>
      </c>
      <c r="D101" s="31">
        <v>21.17</v>
      </c>
      <c r="F101" s="34">
        <v>1.050909090909091</v>
      </c>
      <c r="G101" s="35">
        <v>-1.33</v>
      </c>
      <c r="IU101" s="75">
        <f t="shared" si="5"/>
        <v>-1.3299999999999983</v>
      </c>
      <c r="IV101" s="6" t="b">
        <f t="shared" si="6"/>
        <v>1</v>
      </c>
    </row>
    <row r="102" spans="1:256" ht="13.5" thickBot="1">
      <c r="A102" s="30" t="s">
        <v>5</v>
      </c>
      <c r="B102" s="22">
        <v>30250</v>
      </c>
      <c r="C102" s="22" t="s">
        <v>14</v>
      </c>
      <c r="D102" s="31">
        <v>19.97</v>
      </c>
      <c r="F102" s="34">
        <v>1.1</v>
      </c>
      <c r="G102" s="35">
        <v>-2.53</v>
      </c>
      <c r="IU102" s="75">
        <f t="shared" si="5"/>
        <v>-2.530000000000001</v>
      </c>
      <c r="IV102" s="6" t="b">
        <f t="shared" si="6"/>
        <v>1</v>
      </c>
    </row>
    <row r="103" spans="1:256" ht="13.5" thickBot="1">
      <c r="A103" s="30" t="s">
        <v>5</v>
      </c>
      <c r="B103" s="22">
        <v>33000</v>
      </c>
      <c r="C103" s="22" t="s">
        <v>14</v>
      </c>
      <c r="D103" s="31">
        <v>17.8</v>
      </c>
      <c r="F103" s="34">
        <v>1.2</v>
      </c>
      <c r="G103" s="35">
        <v>-4.7</v>
      </c>
      <c r="IU103" s="75">
        <f t="shared" si="5"/>
        <v>-4.699999999999999</v>
      </c>
      <c r="IV103" s="6" t="b">
        <f t="shared" si="6"/>
        <v>1</v>
      </c>
    </row>
    <row r="104" spans="1:256" ht="13.5" thickBot="1">
      <c r="A104" s="30" t="s">
        <v>6</v>
      </c>
      <c r="B104" s="22">
        <v>35800</v>
      </c>
      <c r="C104" s="22" t="s">
        <v>14</v>
      </c>
      <c r="D104" s="31">
        <v>15.96</v>
      </c>
      <c r="F104" s="36">
        <v>1.3018181818181818</v>
      </c>
      <c r="G104" s="37">
        <v>-6.54</v>
      </c>
      <c r="IU104" s="75">
        <f t="shared" si="5"/>
        <v>-6.539999999999999</v>
      </c>
      <c r="IV104" s="6" t="b">
        <f t="shared" si="6"/>
        <v>1</v>
      </c>
    </row>
    <row r="105" spans="1:7" ht="12.75">
      <c r="A105" s="25" t="s">
        <v>7</v>
      </c>
      <c r="B105" s="22">
        <f>B100</f>
        <v>27500</v>
      </c>
      <c r="C105" s="23"/>
      <c r="D105" s="38"/>
      <c r="G105" s="44">
        <f>G96-G104</f>
        <v>16.29</v>
      </c>
    </row>
    <row r="106" spans="1:4" ht="12.75">
      <c r="A106" s="25" t="s">
        <v>8</v>
      </c>
      <c r="B106" s="39">
        <f>D100</f>
        <v>22.5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 t="str">
        <f>$A$20</f>
        <v>13-Apr-2010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f>J33</f>
        <v>40892</v>
      </c>
      <c r="C112" s="23"/>
      <c r="D112" s="27"/>
      <c r="F112" s="28" t="s">
        <v>24</v>
      </c>
      <c r="G112" s="29" t="s">
        <v>25</v>
      </c>
    </row>
    <row r="113" spans="1:256" ht="13.5" thickBot="1">
      <c r="A113" s="30" t="s">
        <v>3</v>
      </c>
      <c r="B113" s="66">
        <v>19700</v>
      </c>
      <c r="C113" s="22" t="s">
        <v>14</v>
      </c>
      <c r="D113" s="31">
        <v>32.45</v>
      </c>
      <c r="F113" s="32">
        <v>0.6985815602836879</v>
      </c>
      <c r="G113" s="33">
        <v>9.45</v>
      </c>
      <c r="IU113" s="75">
        <f aca="true" t="shared" si="7" ref="IU113:IU121">D113-$D$117</f>
        <v>9.450000000000003</v>
      </c>
      <c r="IV113" s="6" t="b">
        <f t="shared" si="6"/>
        <v>1</v>
      </c>
    </row>
    <row r="114" spans="1:256" ht="13.5" thickBot="1">
      <c r="A114" s="30" t="s">
        <v>5</v>
      </c>
      <c r="B114" s="22">
        <v>22550</v>
      </c>
      <c r="C114" s="22" t="s">
        <v>14</v>
      </c>
      <c r="D114" s="31">
        <v>28.98</v>
      </c>
      <c r="F114" s="34">
        <v>0.799645390070922</v>
      </c>
      <c r="G114" s="35">
        <v>5.98</v>
      </c>
      <c r="IU114" s="75">
        <f t="shared" si="7"/>
        <v>5.98</v>
      </c>
      <c r="IV114" s="6" t="b">
        <f t="shared" si="6"/>
        <v>1</v>
      </c>
    </row>
    <row r="115" spans="1:256" ht="13.5" thickBot="1">
      <c r="A115" s="30" t="s">
        <v>5</v>
      </c>
      <c r="B115" s="22">
        <v>25350</v>
      </c>
      <c r="C115" s="22" t="s">
        <v>14</v>
      </c>
      <c r="D115" s="31">
        <v>25.87</v>
      </c>
      <c r="F115" s="34">
        <v>0.898936170212766</v>
      </c>
      <c r="G115" s="35">
        <v>2.87</v>
      </c>
      <c r="IU115" s="75">
        <f t="shared" si="7"/>
        <v>2.870000000000001</v>
      </c>
      <c r="IV115" s="6" t="b">
        <f t="shared" si="6"/>
        <v>1</v>
      </c>
    </row>
    <row r="116" spans="1:256" ht="13.5" thickBot="1">
      <c r="A116" s="30" t="s">
        <v>5</v>
      </c>
      <c r="B116" s="22">
        <v>26750</v>
      </c>
      <c r="C116" s="22" t="s">
        <v>14</v>
      </c>
      <c r="D116" s="31">
        <v>24.42</v>
      </c>
      <c r="F116" s="34">
        <v>0.9485815602836879</v>
      </c>
      <c r="G116" s="35">
        <v>1.42</v>
      </c>
      <c r="IU116" s="75">
        <f t="shared" si="7"/>
        <v>1.4200000000000017</v>
      </c>
      <c r="IV116" s="6" t="b">
        <f t="shared" si="6"/>
        <v>1</v>
      </c>
    </row>
    <row r="117" spans="1:256" ht="13.5" thickBot="1">
      <c r="A117" s="30" t="s">
        <v>5</v>
      </c>
      <c r="B117" s="22">
        <v>28200</v>
      </c>
      <c r="C117" s="22" t="s">
        <v>14</v>
      </c>
      <c r="D117" s="31">
        <v>23</v>
      </c>
      <c r="F117" s="34">
        <v>1</v>
      </c>
      <c r="G117" s="35">
        <v>0</v>
      </c>
      <c r="IU117" s="75">
        <f t="shared" si="7"/>
        <v>0</v>
      </c>
      <c r="IV117" s="6" t="b">
        <f t="shared" si="6"/>
        <v>1</v>
      </c>
    </row>
    <row r="118" spans="1:256" ht="13.5" thickBot="1">
      <c r="A118" s="30" t="s">
        <v>5</v>
      </c>
      <c r="B118" s="22">
        <v>29600</v>
      </c>
      <c r="C118" s="22" t="s">
        <v>14</v>
      </c>
      <c r="D118" s="31">
        <v>21.7</v>
      </c>
      <c r="F118" s="34">
        <v>1.049645390070922</v>
      </c>
      <c r="G118" s="35">
        <v>-1.3</v>
      </c>
      <c r="IU118" s="75">
        <f t="shared" si="7"/>
        <v>-1.3000000000000007</v>
      </c>
      <c r="IV118" s="6" t="b">
        <f t="shared" si="6"/>
        <v>1</v>
      </c>
    </row>
    <row r="119" spans="1:256" ht="13.5" thickBot="1">
      <c r="A119" s="30" t="s">
        <v>5</v>
      </c>
      <c r="B119" s="22">
        <v>31000</v>
      </c>
      <c r="C119" s="22" t="s">
        <v>14</v>
      </c>
      <c r="D119" s="31">
        <v>20.48</v>
      </c>
      <c r="F119" s="34">
        <v>1.099290780141844</v>
      </c>
      <c r="G119" s="35">
        <v>-2.52</v>
      </c>
      <c r="IU119" s="75">
        <f t="shared" si="7"/>
        <v>-2.5199999999999996</v>
      </c>
      <c r="IV119" s="6" t="b">
        <f t="shared" si="6"/>
        <v>1</v>
      </c>
    </row>
    <row r="120" spans="1:256" ht="13.5" thickBot="1">
      <c r="A120" s="30" t="s">
        <v>5</v>
      </c>
      <c r="B120" s="22">
        <v>33800</v>
      </c>
      <c r="C120" s="22" t="s">
        <v>14</v>
      </c>
      <c r="D120" s="31">
        <v>18.26</v>
      </c>
      <c r="F120" s="34">
        <v>1.198581560283688</v>
      </c>
      <c r="G120" s="35">
        <v>-4.74</v>
      </c>
      <c r="IU120" s="75">
        <f t="shared" si="7"/>
        <v>-4.739999999999998</v>
      </c>
      <c r="IV120" s="6" t="b">
        <f t="shared" si="6"/>
        <v>1</v>
      </c>
    </row>
    <row r="121" spans="1:256" ht="13.5" thickBot="1">
      <c r="A121" s="30" t="s">
        <v>6</v>
      </c>
      <c r="B121" s="22">
        <v>36650</v>
      </c>
      <c r="C121" s="22" t="s">
        <v>14</v>
      </c>
      <c r="D121" s="31">
        <v>16.3</v>
      </c>
      <c r="F121" s="36">
        <v>1.299645390070922</v>
      </c>
      <c r="G121" s="37">
        <v>-6.7</v>
      </c>
      <c r="IU121" s="75">
        <f t="shared" si="7"/>
        <v>-6.699999999999999</v>
      </c>
      <c r="IV121" s="6" t="b">
        <f t="shared" si="6"/>
        <v>1</v>
      </c>
    </row>
    <row r="122" spans="1:7" ht="12.75">
      <c r="A122" s="25" t="s">
        <v>7</v>
      </c>
      <c r="B122" s="22">
        <f>B117</f>
        <v>28200</v>
      </c>
      <c r="C122" s="23"/>
      <c r="D122" s="38"/>
      <c r="G122" s="44">
        <f>G113-G121</f>
        <v>16.15</v>
      </c>
    </row>
    <row r="123" spans="1:4" ht="12.75">
      <c r="A123" s="25" t="s">
        <v>8</v>
      </c>
      <c r="B123" s="39">
        <f>D117</f>
        <v>23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ht="13.5" thickBot="1"/>
    <row r="127" spans="1:4" ht="12.75">
      <c r="A127" s="17" t="s">
        <v>1</v>
      </c>
      <c r="B127" s="18" t="str">
        <f>$A$20</f>
        <v>13-Apr-2010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f>J34</f>
        <v>40983</v>
      </c>
      <c r="C129" s="23"/>
      <c r="D129" s="27"/>
      <c r="F129" s="28" t="s">
        <v>24</v>
      </c>
      <c r="G129" s="29" t="s">
        <v>25</v>
      </c>
    </row>
    <row r="130" spans="1:256" ht="13.5" thickBot="1">
      <c r="A130" s="30" t="s">
        <v>3</v>
      </c>
      <c r="B130" s="66">
        <v>19900</v>
      </c>
      <c r="C130" s="22" t="s">
        <v>14</v>
      </c>
      <c r="D130" s="31">
        <v>32.26</v>
      </c>
      <c r="F130" s="32">
        <v>0.6994727592267135</v>
      </c>
      <c r="G130" s="33">
        <v>9.26</v>
      </c>
      <c r="IU130" s="75">
        <f aca="true" t="shared" si="8" ref="IU130:IU138">D130-$D$134</f>
        <v>9.259999999999998</v>
      </c>
      <c r="IV130" s="6" t="b">
        <f t="shared" si="6"/>
        <v>1</v>
      </c>
    </row>
    <row r="131" spans="1:256" ht="13.5" thickBot="1">
      <c r="A131" s="30" t="s">
        <v>5</v>
      </c>
      <c r="B131" s="22">
        <v>22750</v>
      </c>
      <c r="C131" s="22" t="s">
        <v>14</v>
      </c>
      <c r="D131" s="31">
        <v>28.89</v>
      </c>
      <c r="F131" s="34">
        <v>0.7996485061511424</v>
      </c>
      <c r="G131" s="35">
        <v>5.89</v>
      </c>
      <c r="IU131" s="75">
        <f t="shared" si="8"/>
        <v>5.890000000000001</v>
      </c>
      <c r="IV131" s="6" t="b">
        <f t="shared" si="6"/>
        <v>1</v>
      </c>
    </row>
    <row r="132" spans="1:256" ht="13.5" thickBot="1">
      <c r="A132" s="30" t="s">
        <v>5</v>
      </c>
      <c r="B132" s="22">
        <v>25600</v>
      </c>
      <c r="C132" s="22" t="s">
        <v>14</v>
      </c>
      <c r="D132" s="31">
        <v>25.81</v>
      </c>
      <c r="F132" s="34">
        <v>0.8998242530755711</v>
      </c>
      <c r="G132" s="35">
        <v>2.81</v>
      </c>
      <c r="IU132" s="75">
        <f t="shared" si="8"/>
        <v>2.8099999999999987</v>
      </c>
      <c r="IV132" s="6" t="b">
        <f t="shared" si="6"/>
        <v>1</v>
      </c>
    </row>
    <row r="133" spans="1:256" ht="13.5" thickBot="1">
      <c r="A133" s="30" t="s">
        <v>5</v>
      </c>
      <c r="B133" s="22">
        <v>27000</v>
      </c>
      <c r="C133" s="22" t="s">
        <v>14</v>
      </c>
      <c r="D133" s="31">
        <v>24.39</v>
      </c>
      <c r="F133" s="34">
        <v>0.9490333919156415</v>
      </c>
      <c r="G133" s="35">
        <v>1.39</v>
      </c>
      <c r="IU133" s="75">
        <f t="shared" si="8"/>
        <v>1.3900000000000006</v>
      </c>
      <c r="IV133" s="6" t="b">
        <f t="shared" si="6"/>
        <v>1</v>
      </c>
    </row>
    <row r="134" spans="1:256" ht="13.5" thickBot="1">
      <c r="A134" s="30" t="s">
        <v>5</v>
      </c>
      <c r="B134" s="22">
        <v>28450</v>
      </c>
      <c r="C134" s="22" t="s">
        <v>14</v>
      </c>
      <c r="D134" s="31">
        <v>23</v>
      </c>
      <c r="F134" s="34">
        <v>1</v>
      </c>
      <c r="G134" s="35">
        <v>0</v>
      </c>
      <c r="IU134" s="75">
        <f t="shared" si="8"/>
        <v>0</v>
      </c>
      <c r="IV134" s="6" t="b">
        <f t="shared" si="6"/>
        <v>1</v>
      </c>
    </row>
    <row r="135" spans="1:256" ht="13.5" thickBot="1">
      <c r="A135" s="30" t="s">
        <v>5</v>
      </c>
      <c r="B135" s="22">
        <v>29850</v>
      </c>
      <c r="C135" s="22" t="s">
        <v>14</v>
      </c>
      <c r="D135" s="31">
        <v>21.72</v>
      </c>
      <c r="F135" s="34">
        <v>1.0492091388400704</v>
      </c>
      <c r="G135" s="35">
        <v>-1.28</v>
      </c>
      <c r="IU135" s="75">
        <f t="shared" si="8"/>
        <v>-1.2800000000000011</v>
      </c>
      <c r="IV135" s="6" t="b">
        <f t="shared" si="6"/>
        <v>1</v>
      </c>
    </row>
    <row r="136" spans="1:256" ht="13.5" thickBot="1">
      <c r="A136" s="30" t="s">
        <v>5</v>
      </c>
      <c r="B136" s="22">
        <v>31250</v>
      </c>
      <c r="C136" s="22" t="s">
        <v>14</v>
      </c>
      <c r="D136" s="31">
        <v>20.52</v>
      </c>
      <c r="F136" s="34">
        <v>1.0984182776801406</v>
      </c>
      <c r="G136" s="35">
        <v>-2.48</v>
      </c>
      <c r="IU136" s="75">
        <f t="shared" si="8"/>
        <v>-2.4800000000000004</v>
      </c>
      <c r="IV136" s="6" t="b">
        <f t="shared" si="6"/>
        <v>1</v>
      </c>
    </row>
    <row r="137" spans="1:256" ht="13.5" thickBot="1">
      <c r="A137" s="30" t="s">
        <v>5</v>
      </c>
      <c r="B137" s="22">
        <v>34100</v>
      </c>
      <c r="C137" s="22" t="s">
        <v>14</v>
      </c>
      <c r="D137" s="31">
        <v>18.26</v>
      </c>
      <c r="F137" s="34">
        <v>1.1985940246045694</v>
      </c>
      <c r="G137" s="35">
        <v>-4.74</v>
      </c>
      <c r="IU137" s="75">
        <f t="shared" si="8"/>
        <v>-4.739999999999998</v>
      </c>
      <c r="IV137" s="6" t="b">
        <f t="shared" si="6"/>
        <v>1</v>
      </c>
    </row>
    <row r="138" spans="1:256" ht="13.5" thickBot="1">
      <c r="A138" s="30" t="s">
        <v>6</v>
      </c>
      <c r="B138" s="22">
        <v>36950</v>
      </c>
      <c r="C138" s="22" t="s">
        <v>14</v>
      </c>
      <c r="D138" s="31">
        <v>16.29</v>
      </c>
      <c r="F138" s="36">
        <v>1.2987697715289983</v>
      </c>
      <c r="G138" s="37">
        <v>-6.71</v>
      </c>
      <c r="IU138" s="75">
        <f t="shared" si="8"/>
        <v>-6.710000000000001</v>
      </c>
      <c r="IV138" s="6" t="b">
        <f t="shared" si="6"/>
        <v>1</v>
      </c>
    </row>
    <row r="139" spans="1:7" ht="12.75">
      <c r="A139" s="25" t="s">
        <v>7</v>
      </c>
      <c r="B139" s="22">
        <f>B134</f>
        <v>28450</v>
      </c>
      <c r="C139" s="23"/>
      <c r="D139" s="38"/>
      <c r="G139" s="44">
        <f>G130-G138</f>
        <v>15.969999999999999</v>
      </c>
    </row>
    <row r="140" spans="1:4" ht="12.75">
      <c r="A140" s="25" t="s">
        <v>8</v>
      </c>
      <c r="B140" s="39">
        <f>D134</f>
        <v>23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5</v>
      </c>
      <c r="C142" s="42"/>
      <c r="D142" s="43"/>
    </row>
    <row r="143" ht="13.5" thickBot="1"/>
    <row r="144" spans="1:4" ht="12.75">
      <c r="A144" s="17" t="s">
        <v>1</v>
      </c>
      <c r="B144" s="18" t="str">
        <f>$A$20</f>
        <v>13-Apr-2010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f>J35</f>
        <v>41263</v>
      </c>
      <c r="C146" s="23"/>
      <c r="D146" s="27"/>
      <c r="F146" s="28" t="s">
        <v>24</v>
      </c>
      <c r="G146" s="29" t="s">
        <v>25</v>
      </c>
    </row>
    <row r="147" spans="1:256" ht="13.5" thickBot="1">
      <c r="A147" s="30" t="s">
        <v>3</v>
      </c>
      <c r="B147" s="66">
        <v>20750</v>
      </c>
      <c r="C147" s="22" t="s">
        <v>14</v>
      </c>
      <c r="D147" s="31">
        <v>32.58</v>
      </c>
      <c r="F147" s="32">
        <v>0.6998313659359191</v>
      </c>
      <c r="G147" s="33">
        <v>8.83</v>
      </c>
      <c r="IU147" s="75">
        <f aca="true" t="shared" si="9" ref="IU147:IU155">D147-$D$151</f>
        <v>8.829999999999998</v>
      </c>
      <c r="IV147" s="6" t="b">
        <f t="shared" si="6"/>
        <v>1</v>
      </c>
    </row>
    <row r="148" spans="1:256" ht="13.5" thickBot="1">
      <c r="A148" s="30" t="s">
        <v>5</v>
      </c>
      <c r="B148" s="22">
        <v>23750</v>
      </c>
      <c r="C148" s="22" t="s">
        <v>14</v>
      </c>
      <c r="D148" s="31">
        <v>29.37</v>
      </c>
      <c r="F148" s="34">
        <v>0.8010118043844857</v>
      </c>
      <c r="G148" s="35">
        <v>5.62</v>
      </c>
      <c r="IU148" s="75">
        <f t="shared" si="9"/>
        <v>5.620000000000001</v>
      </c>
      <c r="IV148" s="6" t="b">
        <f t="shared" si="6"/>
        <v>1</v>
      </c>
    </row>
    <row r="149" spans="1:256" ht="13.5" thickBot="1">
      <c r="A149" s="30" t="s">
        <v>5</v>
      </c>
      <c r="B149" s="22">
        <v>26700</v>
      </c>
      <c r="C149" s="22" t="s">
        <v>14</v>
      </c>
      <c r="D149" s="31">
        <v>26.44</v>
      </c>
      <c r="F149" s="34">
        <v>0.9005059021922428</v>
      </c>
      <c r="G149" s="35">
        <v>2.69</v>
      </c>
      <c r="IU149" s="75">
        <f t="shared" si="9"/>
        <v>2.6900000000000013</v>
      </c>
      <c r="IV149" s="6" t="b">
        <f t="shared" si="6"/>
        <v>1</v>
      </c>
    </row>
    <row r="150" spans="1:256" ht="13.5" thickBot="1">
      <c r="A150" s="30" t="s">
        <v>5</v>
      </c>
      <c r="B150" s="22">
        <v>28200</v>
      </c>
      <c r="C150" s="22" t="s">
        <v>14</v>
      </c>
      <c r="D150" s="31">
        <v>25.04</v>
      </c>
      <c r="F150" s="34">
        <v>0.9510961214165261</v>
      </c>
      <c r="G150" s="35">
        <v>1.29</v>
      </c>
      <c r="IU150" s="75">
        <f t="shared" si="9"/>
        <v>1.2899999999999991</v>
      </c>
      <c r="IV150" s="6" t="b">
        <f t="shared" si="6"/>
        <v>1</v>
      </c>
    </row>
    <row r="151" spans="1:256" ht="13.5" thickBot="1">
      <c r="A151" s="30" t="s">
        <v>5</v>
      </c>
      <c r="B151" s="22">
        <v>29650</v>
      </c>
      <c r="C151" s="22" t="s">
        <v>14</v>
      </c>
      <c r="D151" s="31">
        <v>23.75</v>
      </c>
      <c r="F151" s="34">
        <v>1</v>
      </c>
      <c r="G151" s="35">
        <v>0</v>
      </c>
      <c r="IU151" s="75">
        <f t="shared" si="9"/>
        <v>0</v>
      </c>
      <c r="IV151" s="6" t="b">
        <f t="shared" si="6"/>
        <v>1</v>
      </c>
    </row>
    <row r="152" spans="1:256" ht="13.5" thickBot="1">
      <c r="A152" s="30" t="s">
        <v>5</v>
      </c>
      <c r="B152" s="22">
        <v>31150</v>
      </c>
      <c r="C152" s="22" t="s">
        <v>14</v>
      </c>
      <c r="D152" s="31">
        <v>22.47</v>
      </c>
      <c r="F152" s="34">
        <v>1.0505902192242833</v>
      </c>
      <c r="G152" s="35">
        <v>-1.28</v>
      </c>
      <c r="IU152" s="75">
        <f t="shared" si="9"/>
        <v>-1.2800000000000011</v>
      </c>
      <c r="IV152" s="6" t="b">
        <f t="shared" si="6"/>
        <v>1</v>
      </c>
    </row>
    <row r="153" spans="1:256" ht="13.5" thickBot="1">
      <c r="A153" s="30" t="s">
        <v>5</v>
      </c>
      <c r="B153" s="22">
        <v>32650</v>
      </c>
      <c r="C153" s="22" t="s">
        <v>14</v>
      </c>
      <c r="D153" s="31">
        <v>21.25</v>
      </c>
      <c r="F153" s="34">
        <v>1.1011804384485666</v>
      </c>
      <c r="G153" s="35">
        <v>-2.5</v>
      </c>
      <c r="IU153" s="75">
        <f t="shared" si="9"/>
        <v>-2.5</v>
      </c>
      <c r="IV153" s="6" t="b">
        <f t="shared" si="6"/>
        <v>1</v>
      </c>
    </row>
    <row r="154" spans="1:256" ht="13.5" thickBot="1">
      <c r="A154" s="30" t="s">
        <v>5</v>
      </c>
      <c r="B154" s="22">
        <v>35600</v>
      </c>
      <c r="C154" s="22" t="s">
        <v>14</v>
      </c>
      <c r="D154" s="31">
        <v>19.02</v>
      </c>
      <c r="F154" s="34">
        <v>1.2006745362563238</v>
      </c>
      <c r="G154" s="35">
        <v>-4.73</v>
      </c>
      <c r="IU154" s="75">
        <f t="shared" si="9"/>
        <v>-4.73</v>
      </c>
      <c r="IV154" s="6" t="b">
        <f t="shared" si="6"/>
        <v>1</v>
      </c>
    </row>
    <row r="155" spans="1:256" ht="13.5" thickBot="1">
      <c r="A155" s="30" t="s">
        <v>6</v>
      </c>
      <c r="B155" s="22">
        <v>38550</v>
      </c>
      <c r="C155" s="22" t="s">
        <v>14</v>
      </c>
      <c r="D155" s="31">
        <v>17.03</v>
      </c>
      <c r="F155" s="36">
        <v>1.300168634064081</v>
      </c>
      <c r="G155" s="37">
        <v>-6.72</v>
      </c>
      <c r="IU155" s="75">
        <f t="shared" si="9"/>
        <v>-6.719999999999999</v>
      </c>
      <c r="IV155" s="6" t="b">
        <f t="shared" si="6"/>
        <v>1</v>
      </c>
    </row>
    <row r="156" spans="1:7" ht="12.75">
      <c r="A156" s="25" t="s">
        <v>7</v>
      </c>
      <c r="B156" s="22">
        <f>B151</f>
        <v>29650</v>
      </c>
      <c r="C156" s="23"/>
      <c r="D156" s="38"/>
      <c r="G156" s="44">
        <f>G147-G155</f>
        <v>15.55</v>
      </c>
    </row>
    <row r="157" spans="1:4" ht="12.75">
      <c r="A157" s="25" t="s">
        <v>8</v>
      </c>
      <c r="B157" s="39">
        <f>D151</f>
        <v>23.75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ht="13.5" thickBot="1"/>
    <row r="161" spans="1:4" ht="12.75">
      <c r="A161" s="17" t="s">
        <v>1</v>
      </c>
      <c r="B161" s="18" t="str">
        <f>$A$20</f>
        <v>13-Apr-2010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f>J36</f>
        <v>41991</v>
      </c>
      <c r="C163" s="23"/>
      <c r="D163" s="27"/>
      <c r="F163" s="28" t="s">
        <v>24</v>
      </c>
      <c r="G163" s="29" t="s">
        <v>25</v>
      </c>
    </row>
    <row r="164" spans="1:256" ht="13.5" thickBot="1">
      <c r="A164" s="30" t="s">
        <v>3</v>
      </c>
      <c r="B164" s="66">
        <v>23200</v>
      </c>
      <c r="C164" s="22" t="s">
        <v>14</v>
      </c>
      <c r="D164" s="31">
        <v>32.58</v>
      </c>
      <c r="F164" s="32">
        <v>0.6998491704374057</v>
      </c>
      <c r="G164" s="33">
        <v>8.83</v>
      </c>
      <c r="IU164" s="75">
        <f>D164-$D$168</f>
        <v>8.829999999999998</v>
      </c>
      <c r="IV164" s="6" t="b">
        <f>IU164=G164</f>
        <v>1</v>
      </c>
    </row>
    <row r="165" spans="1:256" ht="13.5" thickBot="1">
      <c r="A165" s="30" t="s">
        <v>5</v>
      </c>
      <c r="B165" s="22">
        <v>26550</v>
      </c>
      <c r="C165" s="22" t="s">
        <v>14</v>
      </c>
      <c r="D165" s="31">
        <v>29.37</v>
      </c>
      <c r="F165" s="34">
        <v>0.8009049773755657</v>
      </c>
      <c r="G165" s="35">
        <v>5.62</v>
      </c>
      <c r="IU165" s="75">
        <f aca="true" t="shared" si="10" ref="IU165:IU172">D165-$D$168</f>
        <v>5.620000000000001</v>
      </c>
      <c r="IV165" s="6" t="b">
        <f aca="true" t="shared" si="11" ref="IV165:IV172">IU165=G165</f>
        <v>1</v>
      </c>
    </row>
    <row r="166" spans="1:256" ht="13.5" thickBot="1">
      <c r="A166" s="30" t="s">
        <v>5</v>
      </c>
      <c r="B166" s="22">
        <v>29850</v>
      </c>
      <c r="C166" s="22" t="s">
        <v>14</v>
      </c>
      <c r="D166" s="31">
        <v>26.44</v>
      </c>
      <c r="F166" s="34">
        <v>0.9004524886877828</v>
      </c>
      <c r="G166" s="35">
        <v>2.69</v>
      </c>
      <c r="IU166" s="75">
        <f t="shared" si="10"/>
        <v>2.6900000000000013</v>
      </c>
      <c r="IV166" s="6" t="b">
        <f t="shared" si="11"/>
        <v>1</v>
      </c>
    </row>
    <row r="167" spans="1:256" ht="13.5" thickBot="1">
      <c r="A167" s="30" t="s">
        <v>5</v>
      </c>
      <c r="B167" s="22">
        <v>31500</v>
      </c>
      <c r="C167" s="22" t="s">
        <v>14</v>
      </c>
      <c r="D167" s="31">
        <v>25.07</v>
      </c>
      <c r="F167" s="34">
        <v>0.9502262443438914</v>
      </c>
      <c r="G167" s="35">
        <v>1.32</v>
      </c>
      <c r="IU167" s="75">
        <f t="shared" si="10"/>
        <v>1.3200000000000003</v>
      </c>
      <c r="IV167" s="6" t="b">
        <f t="shared" si="11"/>
        <v>1</v>
      </c>
    </row>
    <row r="168" spans="1:256" ht="13.5" thickBot="1">
      <c r="A168" s="30" t="s">
        <v>5</v>
      </c>
      <c r="B168" s="22">
        <v>33150</v>
      </c>
      <c r="C168" s="22" t="s">
        <v>14</v>
      </c>
      <c r="D168" s="31">
        <v>23.75</v>
      </c>
      <c r="F168" s="34">
        <v>1</v>
      </c>
      <c r="G168" s="35">
        <v>0</v>
      </c>
      <c r="IU168" s="75">
        <f t="shared" si="10"/>
        <v>0</v>
      </c>
      <c r="IV168" s="6" t="b">
        <f t="shared" si="11"/>
        <v>1</v>
      </c>
    </row>
    <row r="169" spans="1:256" ht="13.5" thickBot="1">
      <c r="A169" s="30" t="s">
        <v>5</v>
      </c>
      <c r="B169" s="22">
        <v>34850</v>
      </c>
      <c r="C169" s="22" t="s">
        <v>14</v>
      </c>
      <c r="D169" s="31">
        <v>22.45</v>
      </c>
      <c r="F169" s="34">
        <v>1.0512820512820513</v>
      </c>
      <c r="G169" s="35">
        <v>-1.3</v>
      </c>
      <c r="IU169" s="75">
        <f t="shared" si="10"/>
        <v>-1.3000000000000007</v>
      </c>
      <c r="IV169" s="6" t="b">
        <f t="shared" si="11"/>
        <v>1</v>
      </c>
    </row>
    <row r="170" spans="1:256" ht="13.5" thickBot="1">
      <c r="A170" s="30" t="s">
        <v>5</v>
      </c>
      <c r="B170" s="22">
        <v>36500</v>
      </c>
      <c r="C170" s="22" t="s">
        <v>14</v>
      </c>
      <c r="D170" s="31">
        <v>21.25</v>
      </c>
      <c r="F170" s="34">
        <v>1.10105580693816</v>
      </c>
      <c r="G170" s="35">
        <v>-2.5</v>
      </c>
      <c r="IU170" s="75">
        <f t="shared" si="10"/>
        <v>-2.5</v>
      </c>
      <c r="IV170" s="6" t="b">
        <f t="shared" si="11"/>
        <v>1</v>
      </c>
    </row>
    <row r="171" spans="1:256" ht="13.5" thickBot="1">
      <c r="A171" s="30" t="s">
        <v>5</v>
      </c>
      <c r="B171" s="22">
        <v>39800</v>
      </c>
      <c r="C171" s="22" t="s">
        <v>14</v>
      </c>
      <c r="D171" s="31">
        <v>19.03</v>
      </c>
      <c r="F171" s="34">
        <v>1.200603318250377</v>
      </c>
      <c r="G171" s="35">
        <v>-4.72</v>
      </c>
      <c r="IU171" s="75">
        <f t="shared" si="10"/>
        <v>-4.719999999999999</v>
      </c>
      <c r="IV171" s="6" t="b">
        <f t="shared" si="11"/>
        <v>1</v>
      </c>
    </row>
    <row r="172" spans="1:256" ht="13.5" thickBot="1">
      <c r="A172" s="30" t="s">
        <v>6</v>
      </c>
      <c r="B172" s="22">
        <v>43100</v>
      </c>
      <c r="C172" s="22" t="s">
        <v>14</v>
      </c>
      <c r="D172" s="31">
        <v>17.03</v>
      </c>
      <c r="F172" s="36">
        <v>1.3001508295625943</v>
      </c>
      <c r="G172" s="37">
        <v>-6.72</v>
      </c>
      <c r="IU172" s="75">
        <f t="shared" si="10"/>
        <v>-6.719999999999999</v>
      </c>
      <c r="IV172" s="6" t="b">
        <f t="shared" si="11"/>
        <v>1</v>
      </c>
    </row>
    <row r="173" spans="1:7" ht="12.75">
      <c r="A173" s="25" t="s">
        <v>7</v>
      </c>
      <c r="B173" s="22">
        <f>B168</f>
        <v>33150</v>
      </c>
      <c r="C173" s="23"/>
      <c r="D173" s="38"/>
      <c r="G173" s="44">
        <f>G164-G172</f>
        <v>15.55</v>
      </c>
    </row>
    <row r="174" spans="1:4" ht="12.75">
      <c r="A174" s="25" t="s">
        <v>8</v>
      </c>
      <c r="B174" s="39">
        <f>D168</f>
        <v>23.75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1:256" ht="12.75">
      <c r="A177" s="11"/>
      <c r="B177" s="12"/>
      <c r="C177" s="11"/>
      <c r="D177" s="13"/>
      <c r="IU177" s="75" t="e">
        <f>#REF!-#REF!</f>
        <v>#REF!</v>
      </c>
      <c r="IV177" s="6" t="e">
        <f>IU177=#REF!</f>
        <v>#REF!</v>
      </c>
    </row>
    <row r="178" spans="1:4" ht="13.5" thickBot="1">
      <c r="A178" s="11"/>
      <c r="B178" s="12"/>
      <c r="C178" s="11"/>
      <c r="D178" s="13"/>
    </row>
    <row r="179" spans="1:4" ht="12.75">
      <c r="A179" s="17" t="s">
        <v>1</v>
      </c>
      <c r="B179" s="18">
        <v>40280</v>
      </c>
      <c r="C179" s="19"/>
      <c r="D179" s="20"/>
    </row>
    <row r="180" spans="1:4" ht="13.5" thickBot="1">
      <c r="A180" s="21" t="s">
        <v>0</v>
      </c>
      <c r="B180" s="22" t="s">
        <v>47</v>
      </c>
      <c r="C180" s="23"/>
      <c r="D180" s="24"/>
    </row>
    <row r="181" spans="1:256" ht="13.5" thickBot="1">
      <c r="A181" s="25" t="s">
        <v>4</v>
      </c>
      <c r="B181" s="26">
        <v>40346</v>
      </c>
      <c r="C181" s="23"/>
      <c r="D181" s="27"/>
      <c r="F181" s="28" t="s">
        <v>24</v>
      </c>
      <c r="G181" s="29" t="s">
        <v>25</v>
      </c>
      <c r="H181" s="44"/>
      <c r="IU181" s="75">
        <f aca="true" t="shared" si="12" ref="IU181:IU189">D182-$D$186</f>
        <v>8.309999999999999</v>
      </c>
      <c r="IV181" s="6" t="b">
        <f aca="true" t="shared" si="13" ref="IV181:IV189">IU181=G182</f>
        <v>1</v>
      </c>
    </row>
    <row r="182" spans="1:256" ht="13.5" thickBot="1">
      <c r="A182" s="30" t="s">
        <v>3</v>
      </c>
      <c r="B182" s="66">
        <v>3900</v>
      </c>
      <c r="C182" s="22" t="s">
        <v>14</v>
      </c>
      <c r="D182" s="31">
        <v>27.06</v>
      </c>
      <c r="F182" s="89">
        <v>0.7027027027027027</v>
      </c>
      <c r="G182" s="90">
        <v>8.31</v>
      </c>
      <c r="IU182" s="75">
        <f t="shared" si="12"/>
        <v>4.609999999999999</v>
      </c>
      <c r="IV182" s="6" t="b">
        <f t="shared" si="13"/>
        <v>1</v>
      </c>
    </row>
    <row r="183" spans="1:256" ht="13.5" thickBot="1">
      <c r="A183" s="30" t="s">
        <v>5</v>
      </c>
      <c r="B183" s="66">
        <v>4450</v>
      </c>
      <c r="C183" s="22" t="s">
        <v>14</v>
      </c>
      <c r="D183" s="31">
        <v>23.36</v>
      </c>
      <c r="F183" s="91">
        <v>0.8018018018018018</v>
      </c>
      <c r="G183" s="90">
        <v>4.61</v>
      </c>
      <c r="IU183" s="75">
        <f t="shared" si="12"/>
        <v>1.8399999999999999</v>
      </c>
      <c r="IV183" s="6" t="b">
        <f t="shared" si="13"/>
        <v>1</v>
      </c>
    </row>
    <row r="184" spans="1:256" ht="13.5" thickBot="1">
      <c r="A184" s="30" t="s">
        <v>5</v>
      </c>
      <c r="B184" s="66">
        <v>5000</v>
      </c>
      <c r="C184" s="22" t="s">
        <v>14</v>
      </c>
      <c r="D184" s="31">
        <v>20.59</v>
      </c>
      <c r="F184" s="91">
        <v>0.9009009009009009</v>
      </c>
      <c r="G184" s="90">
        <v>1.84</v>
      </c>
      <c r="IU184" s="75">
        <f>ROUND(D185-$D$186,2)</f>
        <v>0.72</v>
      </c>
      <c r="IV184" s="6" t="b">
        <f t="shared" si="13"/>
        <v>1</v>
      </c>
    </row>
    <row r="185" spans="1:256" ht="13.5" thickBot="1">
      <c r="A185" s="30" t="s">
        <v>5</v>
      </c>
      <c r="B185" s="66">
        <v>5300</v>
      </c>
      <c r="C185" s="22" t="s">
        <v>14</v>
      </c>
      <c r="D185" s="31">
        <v>19.47</v>
      </c>
      <c r="F185" s="91">
        <v>0.954954954954955</v>
      </c>
      <c r="G185" s="90">
        <v>0.72</v>
      </c>
      <c r="IU185" s="75">
        <f t="shared" si="12"/>
        <v>0</v>
      </c>
      <c r="IV185" s="6" t="b">
        <f t="shared" si="13"/>
        <v>1</v>
      </c>
    </row>
    <row r="186" spans="1:256" ht="13.5" thickBot="1">
      <c r="A186" s="30" t="s">
        <v>5</v>
      </c>
      <c r="B186" s="66">
        <v>5550</v>
      </c>
      <c r="C186" s="22" t="s">
        <v>14</v>
      </c>
      <c r="D186" s="31">
        <v>18.75</v>
      </c>
      <c r="F186" s="91">
        <v>1</v>
      </c>
      <c r="G186" s="90">
        <v>0</v>
      </c>
      <c r="IU186" s="75">
        <f>ROUND(D187-$D$186,2)</f>
        <v>-0.61</v>
      </c>
      <c r="IV186" s="6" t="b">
        <f t="shared" si="13"/>
        <v>1</v>
      </c>
    </row>
    <row r="187" spans="1:256" ht="13.5" thickBot="1">
      <c r="A187" s="30" t="s">
        <v>5</v>
      </c>
      <c r="B187" s="66">
        <v>5850</v>
      </c>
      <c r="C187" s="22" t="s">
        <v>14</v>
      </c>
      <c r="D187" s="31">
        <v>18.14</v>
      </c>
      <c r="F187" s="91">
        <v>1.054054054054054</v>
      </c>
      <c r="G187" s="90">
        <v>-0.61</v>
      </c>
      <c r="IU187" s="75">
        <f t="shared" si="12"/>
        <v>-0.9100000000000001</v>
      </c>
      <c r="IV187" s="6" t="b">
        <f t="shared" si="13"/>
        <v>1</v>
      </c>
    </row>
    <row r="188" spans="1:256" ht="13.5" thickBot="1">
      <c r="A188" s="30" t="s">
        <v>5</v>
      </c>
      <c r="B188" s="66">
        <v>6100</v>
      </c>
      <c r="C188" s="22" t="s">
        <v>14</v>
      </c>
      <c r="D188" s="31">
        <v>17.84</v>
      </c>
      <c r="F188" s="91">
        <v>1.0990990990990992</v>
      </c>
      <c r="G188" s="90">
        <v>-0.91</v>
      </c>
      <c r="IU188" s="75">
        <f>ROUND(D189-$D$186,2)</f>
        <v>-0.83</v>
      </c>
      <c r="IV188" s="6" t="b">
        <f t="shared" si="13"/>
        <v>1</v>
      </c>
    </row>
    <row r="189" spans="1:256" ht="13.5" thickBot="1">
      <c r="A189" s="30" t="s">
        <v>5</v>
      </c>
      <c r="B189" s="66">
        <v>6700</v>
      </c>
      <c r="C189" s="22" t="s">
        <v>14</v>
      </c>
      <c r="D189" s="31">
        <v>17.92</v>
      </c>
      <c r="F189" s="91">
        <v>1.2072072072072073</v>
      </c>
      <c r="G189" s="90">
        <v>-0.83</v>
      </c>
      <c r="IU189" s="75">
        <f>ROUND(D190-$D$186,2)</f>
        <v>0.21</v>
      </c>
      <c r="IV189" s="6" t="b">
        <f t="shared" si="13"/>
        <v>1</v>
      </c>
    </row>
    <row r="190" spans="1:7" ht="13.5" thickBot="1">
      <c r="A190" s="30" t="s">
        <v>6</v>
      </c>
      <c r="B190" s="66">
        <v>7250</v>
      </c>
      <c r="C190" s="22" t="s">
        <v>14</v>
      </c>
      <c r="D190" s="31">
        <v>18.96</v>
      </c>
      <c r="F190" s="92">
        <v>1.3063063063063063</v>
      </c>
      <c r="G190" s="90">
        <v>0.21</v>
      </c>
    </row>
    <row r="191" spans="1:7" ht="12.75">
      <c r="A191" s="25" t="s">
        <v>7</v>
      </c>
      <c r="B191" s="66">
        <v>5563</v>
      </c>
      <c r="C191" s="23"/>
      <c r="D191" s="38"/>
      <c r="G191" s="44">
        <v>8.1</v>
      </c>
    </row>
    <row r="192" spans="1:4" ht="12.75">
      <c r="A192" s="25" t="s">
        <v>8</v>
      </c>
      <c r="B192" s="39">
        <v>18.75</v>
      </c>
      <c r="C192" s="23"/>
      <c r="D192" s="38"/>
    </row>
    <row r="193" spans="1:4" ht="12.75">
      <c r="A193" s="25" t="s">
        <v>9</v>
      </c>
      <c r="B193" s="39">
        <v>65</v>
      </c>
      <c r="C193" s="23"/>
      <c r="D193" s="38"/>
    </row>
    <row r="194" spans="1:4" ht="13.5" thickBot="1">
      <c r="A194" s="40" t="s">
        <v>10</v>
      </c>
      <c r="B194" s="41">
        <v>5</v>
      </c>
      <c r="C194" s="42"/>
      <c r="D194" s="43"/>
    </row>
    <row r="195" spans="1:4" ht="13.5" thickBot="1">
      <c r="A195" s="11"/>
      <c r="B195" s="12"/>
      <c r="C195" s="11"/>
      <c r="D195" s="13"/>
    </row>
    <row r="196" spans="1:4" ht="12.75">
      <c r="A196" s="17" t="s">
        <v>1</v>
      </c>
      <c r="B196" s="18">
        <v>40280</v>
      </c>
      <c r="C196" s="19"/>
      <c r="D196" s="20"/>
    </row>
    <row r="197" spans="1:4" ht="13.5" thickBot="1">
      <c r="A197" s="21" t="s">
        <v>0</v>
      </c>
      <c r="B197" s="22" t="s">
        <v>47</v>
      </c>
      <c r="C197" s="23"/>
      <c r="D197" s="24"/>
    </row>
    <row r="198" spans="1:256" ht="13.5" thickBot="1">
      <c r="A198" s="25" t="s">
        <v>4</v>
      </c>
      <c r="B198" s="26">
        <v>40437</v>
      </c>
      <c r="C198" s="23"/>
      <c r="D198" s="27"/>
      <c r="F198" s="28" t="s">
        <v>24</v>
      </c>
      <c r="G198" s="29" t="s">
        <v>25</v>
      </c>
      <c r="IU198" s="75">
        <f aca="true" t="shared" si="14" ref="IU198:IU206">D199-$D$203</f>
        <v>9.829999999999998</v>
      </c>
      <c r="IV198" s="6" t="b">
        <f aca="true" t="shared" si="15" ref="IV198:IV206">IU198=G199</f>
        <v>1</v>
      </c>
    </row>
    <row r="199" spans="1:256" ht="13.5" thickBot="1">
      <c r="A199" s="30" t="s">
        <v>3</v>
      </c>
      <c r="B199" s="66">
        <v>3900</v>
      </c>
      <c r="C199" s="22" t="s">
        <v>14</v>
      </c>
      <c r="D199" s="31">
        <v>29.58</v>
      </c>
      <c r="F199" s="34">
        <v>0.6964285714285714</v>
      </c>
      <c r="G199" s="90">
        <v>9.83</v>
      </c>
      <c r="IU199" s="75">
        <f t="shared" si="14"/>
        <v>5.719999999999999</v>
      </c>
      <c r="IV199" s="6" t="b">
        <f t="shared" si="15"/>
        <v>1</v>
      </c>
    </row>
    <row r="200" spans="1:256" ht="13.5" thickBot="1">
      <c r="A200" s="30" t="s">
        <v>5</v>
      </c>
      <c r="B200" s="66">
        <v>4500</v>
      </c>
      <c r="C200" s="22" t="s">
        <v>14</v>
      </c>
      <c r="D200" s="31">
        <v>25.47</v>
      </c>
      <c r="F200" s="34">
        <v>0.8035714285714286</v>
      </c>
      <c r="G200" s="90">
        <v>5.72</v>
      </c>
      <c r="IU200" s="75">
        <f t="shared" si="14"/>
        <v>2.5700000000000003</v>
      </c>
      <c r="IV200" s="6" t="b">
        <f t="shared" si="15"/>
        <v>1</v>
      </c>
    </row>
    <row r="201" spans="1:256" ht="13.5" thickBot="1">
      <c r="A201" s="30" t="s">
        <v>5</v>
      </c>
      <c r="B201" s="66">
        <v>5050</v>
      </c>
      <c r="C201" s="22" t="s">
        <v>14</v>
      </c>
      <c r="D201" s="31">
        <v>22.32</v>
      </c>
      <c r="F201" s="34">
        <v>0.9017857142857143</v>
      </c>
      <c r="G201" s="90">
        <v>2.57</v>
      </c>
      <c r="IU201" s="75">
        <f t="shared" si="14"/>
        <v>1.3299999999999983</v>
      </c>
      <c r="IV201" s="6" t="b">
        <f t="shared" si="15"/>
        <v>1</v>
      </c>
    </row>
    <row r="202" spans="1:256" ht="13.5" thickBot="1">
      <c r="A202" s="30" t="s">
        <v>5</v>
      </c>
      <c r="B202" s="66">
        <v>5300</v>
      </c>
      <c r="C202" s="22" t="s">
        <v>14</v>
      </c>
      <c r="D202" s="31">
        <v>21.08</v>
      </c>
      <c r="F202" s="34">
        <v>0.9464285714285714</v>
      </c>
      <c r="G202" s="90">
        <v>1.33</v>
      </c>
      <c r="IU202" s="75">
        <f t="shared" si="14"/>
        <v>0</v>
      </c>
      <c r="IV202" s="6" t="b">
        <f t="shared" si="15"/>
        <v>1</v>
      </c>
    </row>
    <row r="203" spans="1:256" ht="13.5" thickBot="1">
      <c r="A203" s="30" t="s">
        <v>5</v>
      </c>
      <c r="B203" s="66">
        <v>5600</v>
      </c>
      <c r="C203" s="22" t="s">
        <v>14</v>
      </c>
      <c r="D203" s="31">
        <v>19.75</v>
      </c>
      <c r="F203" s="34">
        <v>1</v>
      </c>
      <c r="G203" s="90">
        <v>0</v>
      </c>
      <c r="IU203" s="75">
        <f t="shared" si="14"/>
        <v>-0.9699999999999989</v>
      </c>
      <c r="IV203" s="6" t="b">
        <f t="shared" si="15"/>
        <v>0</v>
      </c>
    </row>
    <row r="204" spans="1:256" ht="13.5" thickBot="1">
      <c r="A204" s="30" t="s">
        <v>5</v>
      </c>
      <c r="B204" s="66">
        <v>5850</v>
      </c>
      <c r="C204" s="22" t="s">
        <v>14</v>
      </c>
      <c r="D204" s="31">
        <v>18.78</v>
      </c>
      <c r="F204" s="34">
        <v>1.0446428571428572</v>
      </c>
      <c r="G204" s="90">
        <v>-0.97</v>
      </c>
      <c r="IU204" s="75">
        <f t="shared" si="14"/>
        <v>-1.9899999999999984</v>
      </c>
      <c r="IV204" s="6" t="b">
        <f t="shared" si="15"/>
        <v>1</v>
      </c>
    </row>
    <row r="205" spans="1:256" ht="13.5" thickBot="1">
      <c r="A205" s="30" t="s">
        <v>5</v>
      </c>
      <c r="B205" s="66">
        <v>6150</v>
      </c>
      <c r="C205" s="22" t="s">
        <v>14</v>
      </c>
      <c r="D205" s="31">
        <v>17.76</v>
      </c>
      <c r="F205" s="34">
        <v>1.0982142857142858</v>
      </c>
      <c r="G205" s="90">
        <v>-1.99</v>
      </c>
      <c r="IU205" s="75">
        <f t="shared" si="14"/>
        <v>-3.3900000000000006</v>
      </c>
      <c r="IV205" s="6" t="b">
        <f t="shared" si="15"/>
        <v>1</v>
      </c>
    </row>
    <row r="206" spans="1:256" ht="13.5" thickBot="1">
      <c r="A206" s="30" t="s">
        <v>5</v>
      </c>
      <c r="B206" s="66">
        <v>6700</v>
      </c>
      <c r="C206" s="22" t="s">
        <v>14</v>
      </c>
      <c r="D206" s="31">
        <v>16.36</v>
      </c>
      <c r="F206" s="34">
        <v>1.1964285714285714</v>
      </c>
      <c r="G206" s="90">
        <v>-3.39</v>
      </c>
      <c r="IU206" s="75">
        <f t="shared" si="14"/>
        <v>-4.210000000000001</v>
      </c>
      <c r="IV206" s="6" t="b">
        <f t="shared" si="15"/>
        <v>1</v>
      </c>
    </row>
    <row r="207" spans="1:7" ht="12.75">
      <c r="A207" s="30" t="s">
        <v>6</v>
      </c>
      <c r="B207" s="66">
        <v>7250</v>
      </c>
      <c r="C207" s="22" t="s">
        <v>14</v>
      </c>
      <c r="D207" s="31">
        <v>15.54</v>
      </c>
      <c r="F207" s="34">
        <v>1.2946428571428572</v>
      </c>
      <c r="G207" s="90">
        <v>-4.21</v>
      </c>
    </row>
    <row r="208" spans="1:7" ht="12.75">
      <c r="A208" s="25" t="s">
        <v>7</v>
      </c>
      <c r="B208" s="66">
        <v>5594</v>
      </c>
      <c r="C208" s="23"/>
      <c r="D208" s="38"/>
      <c r="G208" s="44">
        <v>14.04</v>
      </c>
    </row>
    <row r="209" spans="1:4" ht="12.75">
      <c r="A209" s="25" t="s">
        <v>8</v>
      </c>
      <c r="B209" s="39">
        <v>19.75</v>
      </c>
      <c r="C209" s="23"/>
      <c r="D209" s="38"/>
    </row>
    <row r="210" spans="1:4" ht="12.75">
      <c r="A210" s="25" t="s">
        <v>9</v>
      </c>
      <c r="B210" s="39">
        <v>65</v>
      </c>
      <c r="C210" s="23"/>
      <c r="D210" s="38"/>
    </row>
    <row r="211" spans="1:4" ht="13.5" thickBot="1">
      <c r="A211" s="40" t="s">
        <v>10</v>
      </c>
      <c r="B211" s="41">
        <v>5</v>
      </c>
      <c r="C211" s="42"/>
      <c r="D211" s="43"/>
    </row>
    <row r="212" spans="1:4" ht="13.5" thickBot="1">
      <c r="A212" s="11"/>
      <c r="B212" s="12"/>
      <c r="C212" s="11"/>
      <c r="D212" s="13"/>
    </row>
    <row r="213" spans="1:4" ht="12.75">
      <c r="A213" s="17" t="s">
        <v>1</v>
      </c>
      <c r="B213" s="18">
        <v>40280</v>
      </c>
      <c r="C213" s="19"/>
      <c r="D213" s="20"/>
    </row>
    <row r="214" spans="1:4" ht="13.5" thickBot="1">
      <c r="A214" s="21" t="s">
        <v>0</v>
      </c>
      <c r="B214" s="22" t="s">
        <v>47</v>
      </c>
      <c r="C214" s="23"/>
      <c r="D214" s="24"/>
    </row>
    <row r="215" spans="1:256" ht="13.5" thickBot="1">
      <c r="A215" s="25" t="s">
        <v>4</v>
      </c>
      <c r="B215" s="26">
        <v>40527</v>
      </c>
      <c r="C215" s="23"/>
      <c r="D215" s="27"/>
      <c r="F215" s="28" t="s">
        <v>24</v>
      </c>
      <c r="G215" s="29" t="s">
        <v>25</v>
      </c>
      <c r="H215" s="44"/>
      <c r="IU215" s="75">
        <f aca="true" t="shared" si="16" ref="IU215:IU223">D216-$D$220</f>
        <v>9.73</v>
      </c>
      <c r="IV215" s="6" t="b">
        <f aca="true" t="shared" si="17" ref="IV215:IV223">IU215=G216</f>
        <v>1</v>
      </c>
    </row>
    <row r="216" spans="1:256" ht="13.5" thickBot="1">
      <c r="A216" s="30" t="s">
        <v>3</v>
      </c>
      <c r="B216" s="66">
        <v>3950</v>
      </c>
      <c r="C216" s="22" t="s">
        <v>14</v>
      </c>
      <c r="D216" s="31">
        <v>30.73</v>
      </c>
      <c r="F216" s="103">
        <v>0.6991150442477876</v>
      </c>
      <c r="G216" s="90">
        <v>9.73</v>
      </c>
      <c r="H216" s="44"/>
      <c r="IU216" s="75">
        <f t="shared" si="16"/>
        <v>5.800000000000001</v>
      </c>
      <c r="IV216" s="6" t="b">
        <f t="shared" si="17"/>
        <v>1</v>
      </c>
    </row>
    <row r="217" spans="1:256" ht="13.5" thickBot="1">
      <c r="A217" s="30" t="s">
        <v>5</v>
      </c>
      <c r="B217" s="66">
        <v>4550</v>
      </c>
      <c r="C217" s="22" t="s">
        <v>14</v>
      </c>
      <c r="D217" s="31">
        <v>26.8</v>
      </c>
      <c r="F217" s="34">
        <v>0.8053097345132744</v>
      </c>
      <c r="G217" s="90">
        <v>5.8</v>
      </c>
      <c r="H217" s="44"/>
      <c r="IU217" s="75">
        <f t="shared" si="16"/>
        <v>2.6700000000000017</v>
      </c>
      <c r="IV217" s="6" t="b">
        <f t="shared" si="17"/>
        <v>1</v>
      </c>
    </row>
    <row r="218" spans="1:256" ht="13.5" thickBot="1">
      <c r="A218" s="30" t="s">
        <v>5</v>
      </c>
      <c r="B218" s="66">
        <v>5100</v>
      </c>
      <c r="C218" s="22" t="s">
        <v>14</v>
      </c>
      <c r="D218" s="31">
        <v>23.67</v>
      </c>
      <c r="F218" s="34">
        <v>0.9026548672566371</v>
      </c>
      <c r="G218" s="90">
        <v>2.67</v>
      </c>
      <c r="H218" s="44"/>
      <c r="IU218" s="75">
        <f t="shared" si="16"/>
        <v>1.1600000000000001</v>
      </c>
      <c r="IV218" s="6" t="b">
        <f t="shared" si="17"/>
        <v>1</v>
      </c>
    </row>
    <row r="219" spans="1:256" ht="13.5" thickBot="1">
      <c r="A219" s="30" t="s">
        <v>5</v>
      </c>
      <c r="B219" s="66">
        <v>5400</v>
      </c>
      <c r="C219" s="22" t="s">
        <v>14</v>
      </c>
      <c r="D219" s="31">
        <v>22.16</v>
      </c>
      <c r="F219" s="34">
        <v>0.9557522123893806</v>
      </c>
      <c r="G219" s="90">
        <v>1.16</v>
      </c>
      <c r="H219" s="44"/>
      <c r="IU219" s="75">
        <f t="shared" si="16"/>
        <v>0</v>
      </c>
      <c r="IV219" s="6" t="b">
        <f t="shared" si="17"/>
        <v>1</v>
      </c>
    </row>
    <row r="220" spans="1:256" ht="13.5" thickBot="1">
      <c r="A220" s="30" t="s">
        <v>5</v>
      </c>
      <c r="B220" s="66">
        <v>5650</v>
      </c>
      <c r="C220" s="22" t="s">
        <v>14</v>
      </c>
      <c r="D220" s="31">
        <v>21</v>
      </c>
      <c r="F220" s="34">
        <v>1</v>
      </c>
      <c r="G220" s="90">
        <v>0</v>
      </c>
      <c r="H220" s="44"/>
      <c r="IU220" s="75">
        <f t="shared" si="16"/>
        <v>-1.2699999999999996</v>
      </c>
      <c r="IV220" s="6" t="b">
        <f t="shared" si="17"/>
        <v>1</v>
      </c>
    </row>
    <row r="221" spans="1:256" ht="13.5" thickBot="1">
      <c r="A221" s="30" t="s">
        <v>5</v>
      </c>
      <c r="B221" s="66">
        <v>5950</v>
      </c>
      <c r="C221" s="22" t="s">
        <v>14</v>
      </c>
      <c r="D221" s="31">
        <v>19.73</v>
      </c>
      <c r="F221" s="34">
        <v>1.0530973451327434</v>
      </c>
      <c r="G221" s="90">
        <v>-1.27</v>
      </c>
      <c r="H221" s="44"/>
      <c r="IU221" s="75">
        <f t="shared" si="16"/>
        <v>-2.219999999999999</v>
      </c>
      <c r="IV221" s="6" t="b">
        <f t="shared" si="17"/>
        <v>1</v>
      </c>
    </row>
    <row r="222" spans="1:256" ht="13.5" thickBot="1">
      <c r="A222" s="30" t="s">
        <v>5</v>
      </c>
      <c r="B222" s="66">
        <v>6200</v>
      </c>
      <c r="C222" s="22" t="s">
        <v>14</v>
      </c>
      <c r="D222" s="31">
        <v>18.78</v>
      </c>
      <c r="F222" s="34">
        <v>1.0973451327433628</v>
      </c>
      <c r="G222" s="90">
        <v>-2.22</v>
      </c>
      <c r="H222" s="44"/>
      <c r="IU222" s="75">
        <f t="shared" si="16"/>
        <v>-4.129999999999999</v>
      </c>
      <c r="IV222" s="6" t="b">
        <f t="shared" si="17"/>
        <v>1</v>
      </c>
    </row>
    <row r="223" spans="1:256" ht="13.5" thickBot="1">
      <c r="A223" s="30" t="s">
        <v>5</v>
      </c>
      <c r="B223" s="66">
        <v>6800</v>
      </c>
      <c r="C223" s="22" t="s">
        <v>14</v>
      </c>
      <c r="D223" s="31">
        <v>16.87</v>
      </c>
      <c r="F223" s="34">
        <v>1.2035398230088497</v>
      </c>
      <c r="G223" s="90">
        <v>-4.13</v>
      </c>
      <c r="H223" s="44"/>
      <c r="IU223" s="75">
        <f t="shared" si="16"/>
        <v>-5.4</v>
      </c>
      <c r="IV223" s="6" t="b">
        <f t="shared" si="17"/>
        <v>1</v>
      </c>
    </row>
    <row r="224" spans="1:7" ht="13.5" thickBot="1">
      <c r="A224" s="30" t="s">
        <v>6</v>
      </c>
      <c r="B224" s="66">
        <v>7350</v>
      </c>
      <c r="C224" s="22" t="s">
        <v>14</v>
      </c>
      <c r="D224" s="31">
        <v>15.6</v>
      </c>
      <c r="F224" s="36">
        <v>1.3008849557522124</v>
      </c>
      <c r="G224" s="95">
        <v>-5.4</v>
      </c>
    </row>
    <row r="225" spans="1:7" ht="12.75">
      <c r="A225" s="25" t="s">
        <v>7</v>
      </c>
      <c r="B225" s="66">
        <v>5658</v>
      </c>
      <c r="C225" s="23"/>
      <c r="D225" s="38"/>
      <c r="G225" s="44">
        <v>15.13</v>
      </c>
    </row>
    <row r="226" spans="1:4" ht="12.75">
      <c r="A226" s="25" t="s">
        <v>8</v>
      </c>
      <c r="B226" s="39">
        <v>21</v>
      </c>
      <c r="C226" s="23"/>
      <c r="D226" s="38"/>
    </row>
    <row r="227" spans="1:4" ht="12.75">
      <c r="A227" s="25" t="s">
        <v>9</v>
      </c>
      <c r="B227" s="39">
        <v>65</v>
      </c>
      <c r="C227" s="23"/>
      <c r="D227" s="38"/>
    </row>
    <row r="228" spans="1:4" ht="13.5" thickBot="1">
      <c r="A228" s="40" t="s">
        <v>10</v>
      </c>
      <c r="B228" s="41">
        <v>5</v>
      </c>
      <c r="C228" s="42"/>
      <c r="D228" s="43"/>
    </row>
    <row r="229" spans="1:4" ht="13.5" thickBot="1">
      <c r="A229" s="11"/>
      <c r="B229" s="12"/>
      <c r="C229" s="11"/>
      <c r="D229" s="13"/>
    </row>
    <row r="230" spans="1:4" ht="12.75">
      <c r="A230" s="17" t="s">
        <v>1</v>
      </c>
      <c r="B230" s="18">
        <v>40280</v>
      </c>
      <c r="C230" s="19"/>
      <c r="D230" s="20"/>
    </row>
    <row r="231" spans="1:4" ht="13.5" thickBot="1">
      <c r="A231" s="21" t="s">
        <v>0</v>
      </c>
      <c r="B231" s="22" t="s">
        <v>47</v>
      </c>
      <c r="C231" s="23"/>
      <c r="D231" s="24"/>
    </row>
    <row r="232" spans="1:256" ht="13.5" thickBot="1">
      <c r="A232" s="25" t="s">
        <v>4</v>
      </c>
      <c r="B232" s="26">
        <v>40619</v>
      </c>
      <c r="C232" s="23"/>
      <c r="D232" s="27"/>
      <c r="F232" s="28" t="s">
        <v>24</v>
      </c>
      <c r="G232" s="29" t="s">
        <v>25</v>
      </c>
      <c r="IU232" s="75">
        <f aca="true" t="shared" si="18" ref="IU232:IU240">D233-$D$237</f>
        <v>9.469999999999999</v>
      </c>
      <c r="IV232" s="6" t="b">
        <f aca="true" t="shared" si="19" ref="IV232:IV240">IU232=G233</f>
        <v>1</v>
      </c>
    </row>
    <row r="233" spans="1:256" ht="13.5" thickBot="1">
      <c r="A233" s="30" t="s">
        <v>3</v>
      </c>
      <c r="B233" s="66">
        <v>4000</v>
      </c>
      <c r="C233" s="22" t="s">
        <v>14</v>
      </c>
      <c r="D233" s="31">
        <v>30.97</v>
      </c>
      <c r="F233" s="103">
        <v>0.7017543859649122</v>
      </c>
      <c r="G233" s="90">
        <v>9.47</v>
      </c>
      <c r="IU233" s="75">
        <f t="shared" si="18"/>
        <v>5.719999999999999</v>
      </c>
      <c r="IV233" s="6" t="b">
        <f t="shared" si="19"/>
        <v>1</v>
      </c>
    </row>
    <row r="234" spans="1:256" ht="13.5" thickBot="1">
      <c r="A234" s="30" t="s">
        <v>5</v>
      </c>
      <c r="B234" s="66">
        <v>4600</v>
      </c>
      <c r="C234" s="22" t="s">
        <v>14</v>
      </c>
      <c r="D234" s="31">
        <v>27.22</v>
      </c>
      <c r="F234" s="34">
        <v>0.8070175438596491</v>
      </c>
      <c r="G234" s="90">
        <v>5.72</v>
      </c>
      <c r="IU234" s="75">
        <f t="shared" si="18"/>
        <v>2.6700000000000017</v>
      </c>
      <c r="IV234" s="6" t="b">
        <f t="shared" si="19"/>
        <v>1</v>
      </c>
    </row>
    <row r="235" spans="1:256" ht="13.5" thickBot="1">
      <c r="A235" s="30" t="s">
        <v>5</v>
      </c>
      <c r="B235" s="66">
        <v>5150</v>
      </c>
      <c r="C235" s="22" t="s">
        <v>14</v>
      </c>
      <c r="D235" s="31">
        <v>24.17</v>
      </c>
      <c r="F235" s="34">
        <v>0.9035087719298246</v>
      </c>
      <c r="G235" s="90">
        <v>2.67</v>
      </c>
      <c r="IU235" s="75">
        <f t="shared" si="18"/>
        <v>1.1700000000000017</v>
      </c>
      <c r="IV235" s="6" t="b">
        <f t="shared" si="19"/>
        <v>1</v>
      </c>
    </row>
    <row r="236" spans="1:256" ht="13.5" thickBot="1">
      <c r="A236" s="30" t="s">
        <v>5</v>
      </c>
      <c r="B236" s="66">
        <v>5450</v>
      </c>
      <c r="C236" s="22" t="s">
        <v>14</v>
      </c>
      <c r="D236" s="31">
        <v>22.67</v>
      </c>
      <c r="F236" s="34">
        <v>0.956140350877193</v>
      </c>
      <c r="G236" s="90">
        <v>1.17</v>
      </c>
      <c r="IU236" s="75">
        <f t="shared" si="18"/>
        <v>0</v>
      </c>
      <c r="IV236" s="6" t="b">
        <f t="shared" si="19"/>
        <v>1</v>
      </c>
    </row>
    <row r="237" spans="1:256" ht="13.5" thickBot="1">
      <c r="A237" s="30" t="s">
        <v>5</v>
      </c>
      <c r="B237" s="66">
        <v>5700</v>
      </c>
      <c r="C237" s="22" t="s">
        <v>14</v>
      </c>
      <c r="D237" s="31">
        <v>21.5</v>
      </c>
      <c r="F237" s="34">
        <v>1</v>
      </c>
      <c r="G237" s="90">
        <v>0</v>
      </c>
      <c r="IU237" s="75">
        <f t="shared" si="18"/>
        <v>-1.3000000000000007</v>
      </c>
      <c r="IV237" s="6" t="b">
        <f t="shared" si="19"/>
        <v>1</v>
      </c>
    </row>
    <row r="238" spans="1:256" ht="13.5" thickBot="1">
      <c r="A238" s="30" t="s">
        <v>5</v>
      </c>
      <c r="B238" s="66">
        <v>6000</v>
      </c>
      <c r="C238" s="22" t="s">
        <v>14</v>
      </c>
      <c r="D238" s="31">
        <v>20.2</v>
      </c>
      <c r="F238" s="34">
        <v>1.0526315789473684</v>
      </c>
      <c r="G238" s="90">
        <v>-1.3</v>
      </c>
      <c r="IU238" s="75">
        <f t="shared" si="18"/>
        <v>-2.4800000000000004</v>
      </c>
      <c r="IV238" s="6" t="b">
        <f t="shared" si="19"/>
        <v>1</v>
      </c>
    </row>
    <row r="239" spans="1:256" ht="13.5" thickBot="1">
      <c r="A239" s="30" t="s">
        <v>5</v>
      </c>
      <c r="B239" s="66">
        <v>6300</v>
      </c>
      <c r="C239" s="22" t="s">
        <v>14</v>
      </c>
      <c r="D239" s="31">
        <v>19.02</v>
      </c>
      <c r="F239" s="34">
        <v>1.105263157894737</v>
      </c>
      <c r="G239" s="90">
        <v>-2.48</v>
      </c>
      <c r="IU239" s="75">
        <f t="shared" si="18"/>
        <v>-4.359999999999999</v>
      </c>
      <c r="IV239" s="6" t="b">
        <f t="shared" si="19"/>
        <v>1</v>
      </c>
    </row>
    <row r="240" spans="1:256" ht="13.5" thickBot="1">
      <c r="A240" s="30" t="s">
        <v>5</v>
      </c>
      <c r="B240" s="66">
        <v>6850</v>
      </c>
      <c r="C240" s="22" t="s">
        <v>14</v>
      </c>
      <c r="D240" s="31">
        <v>17.14</v>
      </c>
      <c r="F240" s="34">
        <v>1.2017543859649122</v>
      </c>
      <c r="G240" s="90">
        <v>-4.36</v>
      </c>
      <c r="IU240" s="75">
        <f t="shared" si="18"/>
        <v>-5.98</v>
      </c>
      <c r="IV240" s="6" t="b">
        <f t="shared" si="19"/>
        <v>1</v>
      </c>
    </row>
    <row r="241" spans="1:7" ht="13.5" thickBot="1">
      <c r="A241" s="30" t="s">
        <v>6</v>
      </c>
      <c r="B241" s="66">
        <v>7450</v>
      </c>
      <c r="C241" s="22" t="s">
        <v>14</v>
      </c>
      <c r="D241" s="31">
        <v>15.52</v>
      </c>
      <c r="F241" s="36">
        <v>1.3070175438596492</v>
      </c>
      <c r="G241" s="95">
        <v>-5.98</v>
      </c>
    </row>
    <row r="242" spans="1:7" ht="12.75">
      <c r="A242" s="25" t="s">
        <v>7</v>
      </c>
      <c r="B242" s="66">
        <v>5719</v>
      </c>
      <c r="C242" s="23"/>
      <c r="D242" s="38"/>
      <c r="G242" s="44">
        <v>15.45</v>
      </c>
    </row>
    <row r="243" spans="1:4" ht="12.75">
      <c r="A243" s="25" t="s">
        <v>8</v>
      </c>
      <c r="B243" s="39">
        <v>21.5</v>
      </c>
      <c r="C243" s="23"/>
      <c r="D243" s="38"/>
    </row>
    <row r="244" spans="1:4" ht="12.75">
      <c r="A244" s="25" t="s">
        <v>9</v>
      </c>
      <c r="B244" s="39">
        <v>65</v>
      </c>
      <c r="C244" s="23"/>
      <c r="D244" s="38"/>
    </row>
    <row r="245" spans="1:4" ht="13.5" thickBot="1">
      <c r="A245" s="40" t="s">
        <v>10</v>
      </c>
      <c r="B245" s="41">
        <v>5</v>
      </c>
      <c r="C245" s="42"/>
      <c r="D245" s="43"/>
    </row>
    <row r="246" spans="1:7" ht="12.75">
      <c r="A246"/>
      <c r="B246"/>
      <c r="C246"/>
      <c r="D246"/>
      <c r="E246"/>
      <c r="F246"/>
      <c r="G246"/>
    </row>
    <row r="247" spans="8:256" ht="13.5" thickBot="1">
      <c r="H247" s="44"/>
      <c r="I247" s="44"/>
      <c r="IU247" s="77">
        <f aca="true" t="shared" si="20" ref="IU247:IU252">D254-$D$255</f>
        <v>1.8099999999999987</v>
      </c>
      <c r="IV247" s="6" t="b">
        <f aca="true" t="shared" si="21" ref="IV247:IV252">IU247=G254</f>
        <v>1</v>
      </c>
    </row>
    <row r="248" spans="1:256" ht="13.5" thickBot="1">
      <c r="A248" s="17" t="s">
        <v>1</v>
      </c>
      <c r="B248" s="18">
        <v>40280</v>
      </c>
      <c r="C248" s="19"/>
      <c r="D248" s="20"/>
      <c r="H248" s="44"/>
      <c r="I248" s="44"/>
      <c r="IU248" s="77">
        <f t="shared" si="20"/>
        <v>0</v>
      </c>
      <c r="IV248" s="6" t="b">
        <f t="shared" si="21"/>
        <v>1</v>
      </c>
    </row>
    <row r="249" spans="1:256" ht="13.5" thickBot="1">
      <c r="A249" s="21" t="s">
        <v>0</v>
      </c>
      <c r="B249" s="22" t="s">
        <v>49</v>
      </c>
      <c r="C249" s="23"/>
      <c r="D249" s="24"/>
      <c r="H249" s="44"/>
      <c r="I249" s="44"/>
      <c r="IU249" s="77">
        <f t="shared" si="20"/>
        <v>-1.6099999999999994</v>
      </c>
      <c r="IV249" s="6" t="b">
        <f t="shared" si="21"/>
        <v>1</v>
      </c>
    </row>
    <row r="250" spans="1:256" ht="13.5" thickBot="1">
      <c r="A250" s="25" t="s">
        <v>4</v>
      </c>
      <c r="B250" s="26">
        <v>40346</v>
      </c>
      <c r="C250" s="23"/>
      <c r="D250" s="27"/>
      <c r="F250" s="28" t="s">
        <v>24</v>
      </c>
      <c r="G250" s="29" t="s">
        <v>25</v>
      </c>
      <c r="H250" s="44"/>
      <c r="I250" s="44"/>
      <c r="IU250" s="77">
        <f t="shared" si="20"/>
        <v>-2.84</v>
      </c>
      <c r="IV250" s="6" t="b">
        <f t="shared" si="21"/>
        <v>1</v>
      </c>
    </row>
    <row r="251" spans="1:256" ht="13.5" thickBot="1">
      <c r="A251" s="30" t="s">
        <v>3</v>
      </c>
      <c r="B251" s="66">
        <v>18800</v>
      </c>
      <c r="C251" s="22" t="s">
        <v>14</v>
      </c>
      <c r="D251" s="31">
        <v>30.2</v>
      </c>
      <c r="F251" s="89">
        <v>0.6988847583643123</v>
      </c>
      <c r="G251" s="90">
        <v>12.7</v>
      </c>
      <c r="H251" s="44"/>
      <c r="I251" s="44"/>
      <c r="IU251" s="77">
        <f t="shared" si="20"/>
        <v>-4.109999999999999</v>
      </c>
      <c r="IV251" s="6" t="b">
        <f t="shared" si="21"/>
        <v>1</v>
      </c>
    </row>
    <row r="252" spans="1:256" ht="13.5" thickBot="1">
      <c r="A252" s="30" t="s">
        <v>5</v>
      </c>
      <c r="B252" s="66">
        <v>21500</v>
      </c>
      <c r="C252" s="22" t="s">
        <v>14</v>
      </c>
      <c r="D252" s="31">
        <v>25.53</v>
      </c>
      <c r="F252" s="91">
        <v>0.7992565055762082</v>
      </c>
      <c r="G252" s="90">
        <v>8.03</v>
      </c>
      <c r="H252" s="44"/>
      <c r="I252" s="44"/>
      <c r="IU252" s="77">
        <f t="shared" si="20"/>
        <v>-4.699999999999999</v>
      </c>
      <c r="IV252" s="6" t="b">
        <f t="shared" si="21"/>
        <v>1</v>
      </c>
    </row>
    <row r="253" spans="1:255" ht="13.5" thickBot="1">
      <c r="A253" s="30" t="s">
        <v>5</v>
      </c>
      <c r="B253" s="66">
        <v>24200</v>
      </c>
      <c r="C253" s="22" t="s">
        <v>14</v>
      </c>
      <c r="D253" s="31">
        <v>21.26</v>
      </c>
      <c r="F253" s="91">
        <v>0.8996282527881041</v>
      </c>
      <c r="G253" s="90">
        <v>3.76</v>
      </c>
      <c r="H253" s="44"/>
      <c r="I253" s="44"/>
      <c r="IU253" s="77"/>
    </row>
    <row r="254" spans="1:255" ht="13.5" thickBot="1">
      <c r="A254" s="30" t="s">
        <v>5</v>
      </c>
      <c r="B254" s="66">
        <v>25550</v>
      </c>
      <c r="C254" s="22" t="s">
        <v>14</v>
      </c>
      <c r="D254" s="31">
        <v>19.31</v>
      </c>
      <c r="F254" s="91">
        <v>0.949814126394052</v>
      </c>
      <c r="G254" s="90">
        <v>1.81</v>
      </c>
      <c r="H254" s="44"/>
      <c r="I254" s="44"/>
      <c r="IU254" s="77"/>
    </row>
    <row r="255" spans="1:256" ht="13.5" thickBot="1">
      <c r="A255" s="30" t="s">
        <v>5</v>
      </c>
      <c r="B255" s="66">
        <v>26900</v>
      </c>
      <c r="C255" s="22" t="s">
        <v>14</v>
      </c>
      <c r="D255" s="31">
        <v>17.5</v>
      </c>
      <c r="F255" s="91">
        <v>1</v>
      </c>
      <c r="G255" s="90">
        <v>0</v>
      </c>
      <c r="H255" s="44"/>
      <c r="I255" s="44"/>
      <c r="IU255" s="77">
        <f aca="true" t="shared" si="22" ref="IU255:IU263">D268-$D$272</f>
        <v>10.629999999999999</v>
      </c>
      <c r="IV255" s="44" t="b">
        <f aca="true" t="shared" si="23" ref="IV255:IV263">G268=IU255</f>
        <v>1</v>
      </c>
    </row>
    <row r="256" spans="1:256" ht="13.5" thickBot="1">
      <c r="A256" s="30" t="s">
        <v>5</v>
      </c>
      <c r="B256" s="66">
        <v>28200</v>
      </c>
      <c r="C256" s="22" t="s">
        <v>14</v>
      </c>
      <c r="D256" s="31">
        <v>15.89</v>
      </c>
      <c r="F256" s="91">
        <v>1.0483271375464684</v>
      </c>
      <c r="G256" s="90">
        <v>-1.61</v>
      </c>
      <c r="H256" s="44"/>
      <c r="I256" s="44"/>
      <c r="IU256" s="77">
        <f t="shared" si="22"/>
        <v>6.66</v>
      </c>
      <c r="IV256" s="44" t="b">
        <f t="shared" si="23"/>
        <v>1</v>
      </c>
    </row>
    <row r="257" spans="1:256" ht="13.5" thickBot="1">
      <c r="A257" s="30" t="s">
        <v>5</v>
      </c>
      <c r="B257" s="66">
        <v>29550</v>
      </c>
      <c r="C257" s="22" t="s">
        <v>14</v>
      </c>
      <c r="D257" s="31">
        <v>14.66</v>
      </c>
      <c r="F257" s="91">
        <v>1.0985130111524164</v>
      </c>
      <c r="G257" s="90">
        <v>-2.84</v>
      </c>
      <c r="H257" s="44"/>
      <c r="I257" s="44"/>
      <c r="IU257" s="77">
        <f t="shared" si="22"/>
        <v>3.1000000000000014</v>
      </c>
      <c r="IV257" s="44" t="b">
        <f t="shared" si="23"/>
        <v>1</v>
      </c>
    </row>
    <row r="258" spans="1:256" ht="13.5" thickBot="1">
      <c r="A258" s="30" t="s">
        <v>5</v>
      </c>
      <c r="B258" s="66">
        <v>32250</v>
      </c>
      <c r="C258" s="22" t="s">
        <v>14</v>
      </c>
      <c r="D258" s="31">
        <v>13.39</v>
      </c>
      <c r="F258" s="91">
        <v>1.1988847583643123</v>
      </c>
      <c r="G258" s="90">
        <v>-4.11</v>
      </c>
      <c r="H258" s="44"/>
      <c r="I258" s="44"/>
      <c r="IU258" s="77">
        <f t="shared" si="22"/>
        <v>1.4899999999999984</v>
      </c>
      <c r="IV258" s="44" t="b">
        <f t="shared" si="23"/>
        <v>1</v>
      </c>
    </row>
    <row r="259" spans="1:256" ht="13.5" thickBot="1">
      <c r="A259" s="30" t="s">
        <v>6</v>
      </c>
      <c r="B259" s="66">
        <v>34950</v>
      </c>
      <c r="C259" s="22" t="s">
        <v>14</v>
      </c>
      <c r="D259" s="31">
        <v>12.8</v>
      </c>
      <c r="F259" s="92">
        <v>1.2992565055762082</v>
      </c>
      <c r="G259" s="95">
        <v>-4.7</v>
      </c>
      <c r="H259" s="44"/>
      <c r="I259" s="44"/>
      <c r="IU259" s="77">
        <f t="shared" si="22"/>
        <v>0</v>
      </c>
      <c r="IV259" s="44" t="b">
        <f t="shared" si="23"/>
        <v>1</v>
      </c>
    </row>
    <row r="260" spans="1:256" ht="13.5" thickBot="1">
      <c r="A260" s="25" t="s">
        <v>7</v>
      </c>
      <c r="B260" s="66">
        <v>26878</v>
      </c>
      <c r="C260" s="23"/>
      <c r="D260" s="38"/>
      <c r="G260" s="44">
        <v>17.4</v>
      </c>
      <c r="H260" s="44"/>
      <c r="I260" s="44"/>
      <c r="IU260" s="77">
        <f t="shared" si="22"/>
        <v>-1.3299999999999983</v>
      </c>
      <c r="IV260" s="44" t="b">
        <f t="shared" si="23"/>
        <v>1</v>
      </c>
    </row>
    <row r="261" spans="1:256" ht="13.5" thickBot="1">
      <c r="A261" s="25" t="s">
        <v>8</v>
      </c>
      <c r="B261" s="39">
        <v>17.5</v>
      </c>
      <c r="C261" s="23"/>
      <c r="D261" s="38"/>
      <c r="H261" s="44"/>
      <c r="I261" s="44"/>
      <c r="IU261" s="77">
        <f t="shared" si="22"/>
        <v>-2.380000000000001</v>
      </c>
      <c r="IV261" s="44" t="b">
        <f t="shared" si="23"/>
        <v>1</v>
      </c>
    </row>
    <row r="262" spans="1:256" ht="13.5" thickBot="1">
      <c r="A262" s="25" t="s">
        <v>9</v>
      </c>
      <c r="B262" s="39">
        <v>65</v>
      </c>
      <c r="C262" s="23"/>
      <c r="D262" s="38"/>
      <c r="H262" s="44"/>
      <c r="I262" s="44"/>
      <c r="IU262" s="77">
        <f t="shared" si="22"/>
        <v>-3.6099999999999994</v>
      </c>
      <c r="IV262" s="44" t="b">
        <f t="shared" si="23"/>
        <v>1</v>
      </c>
    </row>
    <row r="263" spans="1:256" ht="13.5" thickBot="1">
      <c r="A263" s="40" t="s">
        <v>10</v>
      </c>
      <c r="B263" s="41">
        <v>5</v>
      </c>
      <c r="C263" s="42"/>
      <c r="D263" s="43"/>
      <c r="H263" s="44"/>
      <c r="I263" s="44"/>
      <c r="IU263" s="77">
        <f t="shared" si="22"/>
        <v>-4.23</v>
      </c>
      <c r="IV263" s="44" t="b">
        <f t="shared" si="23"/>
        <v>1</v>
      </c>
    </row>
    <row r="264" spans="8:255" ht="13.5" thickBot="1">
      <c r="H264" s="44"/>
      <c r="I264" s="44"/>
      <c r="IU264" s="77"/>
    </row>
    <row r="265" spans="1:255" ht="13.5" thickBot="1">
      <c r="A265" s="17" t="s">
        <v>1</v>
      </c>
      <c r="B265" s="18">
        <v>40280</v>
      </c>
      <c r="C265" s="19"/>
      <c r="D265" s="20"/>
      <c r="H265" s="44"/>
      <c r="I265" s="44"/>
      <c r="IU265" s="77"/>
    </row>
    <row r="266" spans="1:255" ht="13.5" thickBot="1">
      <c r="A266" s="21" t="s">
        <v>0</v>
      </c>
      <c r="B266" s="22" t="s">
        <v>49</v>
      </c>
      <c r="C266" s="23"/>
      <c r="D266" s="24"/>
      <c r="H266" s="44"/>
      <c r="I266" s="44"/>
      <c r="IU266" s="77"/>
    </row>
    <row r="267" spans="1:256" ht="13.5" thickBot="1">
      <c r="A267" s="25" t="s">
        <v>4</v>
      </c>
      <c r="B267" s="26">
        <v>40437</v>
      </c>
      <c r="C267" s="23"/>
      <c r="D267" s="27"/>
      <c r="F267" s="28" t="s">
        <v>24</v>
      </c>
      <c r="G267" s="29" t="s">
        <v>25</v>
      </c>
      <c r="H267" s="44"/>
      <c r="I267" s="44"/>
      <c r="IU267" s="77">
        <f aca="true" t="shared" si="24" ref="IU267:IU275">D285-$D$289</f>
        <v>10.630000000000003</v>
      </c>
      <c r="IV267" s="6" t="b">
        <f aca="true" t="shared" si="25" ref="IV267:IV275">IU267=G285</f>
        <v>1</v>
      </c>
    </row>
    <row r="268" spans="1:256" ht="13.5" thickBot="1">
      <c r="A268" s="30" t="s">
        <v>3</v>
      </c>
      <c r="B268" s="66">
        <v>18900</v>
      </c>
      <c r="C268" s="22" t="s">
        <v>14</v>
      </c>
      <c r="D268" s="31">
        <v>28.63</v>
      </c>
      <c r="F268" s="89">
        <v>0.6987060998151571</v>
      </c>
      <c r="G268" s="90">
        <v>10.63</v>
      </c>
      <c r="H268" s="44"/>
      <c r="I268" s="44"/>
      <c r="IU268" s="77">
        <f t="shared" si="24"/>
        <v>6.659999999999997</v>
      </c>
      <c r="IV268" s="6" t="b">
        <f t="shared" si="25"/>
        <v>1</v>
      </c>
    </row>
    <row r="269" spans="1:256" ht="13.5" thickBot="1">
      <c r="A269" s="30" t="s">
        <v>5</v>
      </c>
      <c r="B269" s="66">
        <v>21600</v>
      </c>
      <c r="C269" s="22" t="s">
        <v>14</v>
      </c>
      <c r="D269" s="31">
        <v>24.66</v>
      </c>
      <c r="F269" s="91">
        <v>0.7985212569316081</v>
      </c>
      <c r="G269" s="90">
        <v>6.66</v>
      </c>
      <c r="H269" s="44"/>
      <c r="I269" s="44"/>
      <c r="IU269" s="77">
        <f t="shared" si="24"/>
        <v>3.1000000000000014</v>
      </c>
      <c r="IV269" s="6" t="b">
        <f t="shared" si="25"/>
        <v>1</v>
      </c>
    </row>
    <row r="270" spans="1:256" ht="13.5" thickBot="1">
      <c r="A270" s="30" t="s">
        <v>5</v>
      </c>
      <c r="B270" s="66">
        <v>24350</v>
      </c>
      <c r="C270" s="22" t="s">
        <v>14</v>
      </c>
      <c r="D270" s="31">
        <v>21.1</v>
      </c>
      <c r="F270" s="91">
        <v>0.9001848428835489</v>
      </c>
      <c r="G270" s="90">
        <v>3.1</v>
      </c>
      <c r="H270" s="44"/>
      <c r="I270" s="44"/>
      <c r="IU270" s="77">
        <f t="shared" si="24"/>
        <v>1.4899999999999984</v>
      </c>
      <c r="IV270" s="6" t="b">
        <f t="shared" si="25"/>
        <v>1</v>
      </c>
    </row>
    <row r="271" spans="1:256" ht="13.5" thickBot="1">
      <c r="A271" s="30" t="s">
        <v>5</v>
      </c>
      <c r="B271" s="66">
        <v>25700</v>
      </c>
      <c r="C271" s="22" t="s">
        <v>14</v>
      </c>
      <c r="D271" s="31">
        <v>19.49</v>
      </c>
      <c r="F271" s="91">
        <v>0.9500924214417745</v>
      </c>
      <c r="G271" s="90">
        <v>1.49</v>
      </c>
      <c r="H271" s="44"/>
      <c r="I271" s="44"/>
      <c r="IU271" s="77">
        <f t="shared" si="24"/>
        <v>0</v>
      </c>
      <c r="IV271" s="6" t="b">
        <f t="shared" si="25"/>
        <v>1</v>
      </c>
    </row>
    <row r="272" spans="1:256" ht="13.5" thickBot="1">
      <c r="A272" s="30" t="s">
        <v>5</v>
      </c>
      <c r="B272" s="66">
        <v>27050</v>
      </c>
      <c r="C272" s="22" t="s">
        <v>14</v>
      </c>
      <c r="D272" s="31">
        <v>18</v>
      </c>
      <c r="F272" s="91">
        <v>1</v>
      </c>
      <c r="G272" s="90">
        <v>0</v>
      </c>
      <c r="H272" s="44"/>
      <c r="I272" s="44"/>
      <c r="IU272" s="77">
        <f t="shared" si="24"/>
        <v>-1.3299999999999983</v>
      </c>
      <c r="IV272" s="6" t="b">
        <f t="shared" si="25"/>
        <v>1</v>
      </c>
    </row>
    <row r="273" spans="1:256" ht="13.5" thickBot="1">
      <c r="A273" s="30" t="s">
        <v>5</v>
      </c>
      <c r="B273" s="66">
        <v>28400</v>
      </c>
      <c r="C273" s="22" t="s">
        <v>14</v>
      </c>
      <c r="D273" s="31">
        <v>16.67</v>
      </c>
      <c r="F273" s="91">
        <v>1.0499075785582255</v>
      </c>
      <c r="G273" s="90">
        <v>-1.33</v>
      </c>
      <c r="H273" s="44"/>
      <c r="I273" s="44"/>
      <c r="IU273" s="77">
        <f t="shared" si="24"/>
        <v>-2.379999999999999</v>
      </c>
      <c r="IV273" s="6" t="b">
        <f t="shared" si="25"/>
        <v>1</v>
      </c>
    </row>
    <row r="274" spans="1:256" ht="13.5" thickBot="1">
      <c r="A274" s="30" t="s">
        <v>5</v>
      </c>
      <c r="B274" s="66">
        <v>29750</v>
      </c>
      <c r="C274" s="22" t="s">
        <v>14</v>
      </c>
      <c r="D274" s="31">
        <v>15.62</v>
      </c>
      <c r="F274" s="91">
        <v>1.099815157116451</v>
      </c>
      <c r="G274" s="90">
        <v>-2.38</v>
      </c>
      <c r="H274" s="44"/>
      <c r="I274" s="44"/>
      <c r="IU274" s="77">
        <f t="shared" si="24"/>
        <v>-3.6099999999999994</v>
      </c>
      <c r="IV274" s="6" t="b">
        <f t="shared" si="25"/>
        <v>1</v>
      </c>
    </row>
    <row r="275" spans="1:256" ht="13.5" thickBot="1">
      <c r="A275" s="30" t="s">
        <v>5</v>
      </c>
      <c r="B275" s="66">
        <v>32450</v>
      </c>
      <c r="C275" s="22" t="s">
        <v>14</v>
      </c>
      <c r="D275" s="31">
        <v>14.39</v>
      </c>
      <c r="F275" s="91">
        <v>1.1996303142329021</v>
      </c>
      <c r="G275" s="90">
        <v>-3.61</v>
      </c>
      <c r="H275" s="44"/>
      <c r="I275" s="44"/>
      <c r="IU275" s="77">
        <f t="shared" si="24"/>
        <v>-4.23</v>
      </c>
      <c r="IV275" s="6" t="b">
        <f t="shared" si="25"/>
        <v>1</v>
      </c>
    </row>
    <row r="276" spans="1:255" ht="13.5" thickBot="1">
      <c r="A276" s="30" t="s">
        <v>6</v>
      </c>
      <c r="B276" s="66">
        <v>35150</v>
      </c>
      <c r="C276" s="22" t="s">
        <v>14</v>
      </c>
      <c r="D276" s="31">
        <v>13.77</v>
      </c>
      <c r="F276" s="92">
        <v>1.299445471349353</v>
      </c>
      <c r="G276" s="95">
        <v>-4.23</v>
      </c>
      <c r="H276" s="44"/>
      <c r="I276" s="44"/>
      <c r="IU276" s="77"/>
    </row>
    <row r="277" spans="1:255" ht="13.5" thickBot="1">
      <c r="A277" s="25" t="s">
        <v>7</v>
      </c>
      <c r="B277" s="66">
        <v>27028</v>
      </c>
      <c r="C277" s="23"/>
      <c r="D277" s="38"/>
      <c r="G277" s="44">
        <v>14.86</v>
      </c>
      <c r="H277" s="44"/>
      <c r="I277" s="44"/>
      <c r="IU277" s="77"/>
    </row>
    <row r="278" spans="1:255" ht="13.5" thickBot="1">
      <c r="A278" s="25" t="s">
        <v>8</v>
      </c>
      <c r="B278" s="39">
        <v>18</v>
      </c>
      <c r="C278" s="23"/>
      <c r="D278" s="38"/>
      <c r="H278" s="44"/>
      <c r="I278" s="44"/>
      <c r="IU278" s="77"/>
    </row>
    <row r="279" spans="1:255" ht="13.5" thickBot="1">
      <c r="A279" s="25" t="s">
        <v>9</v>
      </c>
      <c r="B279" s="39">
        <v>65</v>
      </c>
      <c r="C279" s="23"/>
      <c r="D279" s="38"/>
      <c r="H279" s="44"/>
      <c r="I279" s="44"/>
      <c r="IU279" s="77"/>
    </row>
    <row r="280" spans="1:255" ht="13.5" thickBot="1">
      <c r="A280" s="40" t="s">
        <v>10</v>
      </c>
      <c r="B280" s="41">
        <v>5</v>
      </c>
      <c r="C280" s="42"/>
      <c r="D280" s="43"/>
      <c r="I280" s="44"/>
      <c r="IU280" s="77"/>
    </row>
    <row r="281" ht="13.5" thickBot="1">
      <c r="I281" s="44"/>
    </row>
    <row r="282" spans="1:4" ht="12.75">
      <c r="A282" s="17" t="s">
        <v>1</v>
      </c>
      <c r="B282" s="18">
        <v>40260</v>
      </c>
      <c r="C282" s="19"/>
      <c r="D282" s="20"/>
    </row>
    <row r="283" spans="1:4" ht="13.5" thickBot="1">
      <c r="A283" s="21" t="s">
        <v>0</v>
      </c>
      <c r="B283" s="22" t="s">
        <v>49</v>
      </c>
      <c r="C283" s="23"/>
      <c r="D283" s="24"/>
    </row>
    <row r="284" spans="1:7" ht="13.5" thickBot="1">
      <c r="A284" s="25" t="s">
        <v>4</v>
      </c>
      <c r="B284" s="26">
        <v>40527</v>
      </c>
      <c r="C284" s="23"/>
      <c r="D284" s="27"/>
      <c r="F284" s="28" t="s">
        <v>24</v>
      </c>
      <c r="G284" s="29" t="s">
        <v>25</v>
      </c>
    </row>
    <row r="285" spans="1:7" ht="13.5" thickBot="1">
      <c r="A285" s="30" t="s">
        <v>3</v>
      </c>
      <c r="B285" s="66">
        <v>19150</v>
      </c>
      <c r="C285" s="22" t="s">
        <v>14</v>
      </c>
      <c r="D285" s="31">
        <v>40.63</v>
      </c>
      <c r="F285" s="89">
        <v>0.70018281535649</v>
      </c>
      <c r="G285" s="90">
        <v>10.63</v>
      </c>
    </row>
    <row r="286" spans="1:7" ht="13.5" thickBot="1">
      <c r="A286" s="30" t="s">
        <v>5</v>
      </c>
      <c r="B286" s="66">
        <v>21850</v>
      </c>
      <c r="C286" s="22" t="s">
        <v>14</v>
      </c>
      <c r="D286" s="31">
        <v>36.66</v>
      </c>
      <c r="F286" s="91">
        <v>0.8077634011090573</v>
      </c>
      <c r="G286" s="90">
        <v>6.66</v>
      </c>
    </row>
    <row r="287" spans="1:7" ht="13.5" thickBot="1">
      <c r="A287" s="30" t="s">
        <v>5</v>
      </c>
      <c r="B287" s="66">
        <v>24600</v>
      </c>
      <c r="C287" s="22" t="s">
        <v>14</v>
      </c>
      <c r="D287" s="31">
        <v>33.1</v>
      </c>
      <c r="F287" s="91">
        <v>0.9094269870609981</v>
      </c>
      <c r="G287" s="90">
        <v>3.1</v>
      </c>
    </row>
    <row r="288" spans="1:7" ht="13.5" thickBot="1">
      <c r="A288" s="30" t="s">
        <v>5</v>
      </c>
      <c r="B288" s="66">
        <v>26000</v>
      </c>
      <c r="C288" s="22" t="s">
        <v>14</v>
      </c>
      <c r="D288" s="31">
        <v>31.49</v>
      </c>
      <c r="F288" s="91">
        <v>0.9611829944547134</v>
      </c>
      <c r="G288" s="90">
        <v>1.49</v>
      </c>
    </row>
    <row r="289" spans="1:7" ht="13.5" thickBot="1">
      <c r="A289" s="30" t="s">
        <v>5</v>
      </c>
      <c r="B289" s="66">
        <v>27350</v>
      </c>
      <c r="C289" s="22" t="s">
        <v>14</v>
      </c>
      <c r="D289" s="31">
        <v>30</v>
      </c>
      <c r="F289" s="91">
        <v>1.011090573012939</v>
      </c>
      <c r="G289" s="90">
        <v>0</v>
      </c>
    </row>
    <row r="290" spans="1:7" ht="13.5" thickBot="1">
      <c r="A290" s="30" t="s">
        <v>5</v>
      </c>
      <c r="B290" s="66">
        <v>28700</v>
      </c>
      <c r="C290" s="22" t="s">
        <v>14</v>
      </c>
      <c r="D290" s="31">
        <v>28.67</v>
      </c>
      <c r="F290" s="91">
        <v>1.0609981515711646</v>
      </c>
      <c r="G290" s="90">
        <v>-1.33</v>
      </c>
    </row>
    <row r="291" spans="1:7" ht="13.5" thickBot="1">
      <c r="A291" s="30" t="s">
        <v>5</v>
      </c>
      <c r="B291" s="66">
        <v>30100</v>
      </c>
      <c r="C291" s="22" t="s">
        <v>14</v>
      </c>
      <c r="D291" s="31">
        <v>27.62</v>
      </c>
      <c r="F291" s="91">
        <v>1.11275415896488</v>
      </c>
      <c r="G291" s="90">
        <v>-2.38</v>
      </c>
    </row>
    <row r="292" spans="1:7" ht="13.5" thickBot="1">
      <c r="A292" s="30" t="s">
        <v>5</v>
      </c>
      <c r="B292" s="66">
        <v>32800</v>
      </c>
      <c r="C292" s="22" t="s">
        <v>14</v>
      </c>
      <c r="D292" s="31">
        <v>26.39</v>
      </c>
      <c r="F292" s="91">
        <v>1.212569316081331</v>
      </c>
      <c r="G292" s="90">
        <v>-3.61</v>
      </c>
    </row>
    <row r="293" spans="1:7" ht="13.5" thickBot="1">
      <c r="A293" s="30" t="s">
        <v>6</v>
      </c>
      <c r="B293" s="66">
        <v>35550</v>
      </c>
      <c r="C293" s="22" t="s">
        <v>14</v>
      </c>
      <c r="D293" s="31">
        <v>25.77</v>
      </c>
      <c r="F293" s="92">
        <v>1.3142329020332717</v>
      </c>
      <c r="G293" s="95">
        <v>-4.23</v>
      </c>
    </row>
    <row r="294" spans="1:7" ht="12.75">
      <c r="A294" s="25" t="s">
        <v>7</v>
      </c>
      <c r="B294" s="66">
        <v>27342</v>
      </c>
      <c r="C294" s="23"/>
      <c r="D294" s="38"/>
      <c r="G294" s="44">
        <v>14.86</v>
      </c>
    </row>
    <row r="295" spans="1:4" ht="12.75">
      <c r="A295" s="25" t="s">
        <v>8</v>
      </c>
      <c r="B295" s="39">
        <v>30</v>
      </c>
      <c r="C295" s="23"/>
      <c r="D295" s="38"/>
    </row>
    <row r="296" spans="1:4" ht="12.75">
      <c r="A296" s="25" t="s">
        <v>9</v>
      </c>
      <c r="B296" s="39">
        <v>65</v>
      </c>
      <c r="C296" s="23"/>
      <c r="D296" s="38"/>
    </row>
    <row r="297" spans="1:4" ht="13.5" thickBot="1">
      <c r="A297" s="40" t="s">
        <v>10</v>
      </c>
      <c r="B297" s="41">
        <v>5</v>
      </c>
      <c r="C297" s="42"/>
      <c r="D297" s="43"/>
    </row>
  </sheetData>
  <sheetProtection/>
  <mergeCells count="7">
    <mergeCell ref="J47:K47"/>
    <mergeCell ref="J48:K48"/>
    <mergeCell ref="J49:K49"/>
    <mergeCell ref="J26:K26"/>
    <mergeCell ref="J27:K27"/>
    <mergeCell ref="J39:K39"/>
    <mergeCell ref="J46:K4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 </cp:lastModifiedBy>
  <cp:lastPrinted>2007-10-03T11:11:37Z</cp:lastPrinted>
  <dcterms:created xsi:type="dcterms:W3CDTF">2003-10-21T06:56:44Z</dcterms:created>
  <dcterms:modified xsi:type="dcterms:W3CDTF">2010-04-13T12:29:20Z</dcterms:modified>
  <cp:category/>
  <cp:version/>
  <cp:contentType/>
  <cp:contentStatus/>
</cp:coreProperties>
</file>